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SCHEDULE\SCHEDULE AUG 2021\"/>
    </mc:Choice>
  </mc:AlternateContent>
  <xr:revisionPtr revIDLastSave="0" documentId="13_ncr:81_{BF367207-E80A-4527-A0FD-718461A5837D}" xr6:coauthVersionLast="45" xr6:coauthVersionMax="47" xr10:uidLastSave="{00000000-0000-0000-0000-000000000000}"/>
  <bookViews>
    <workbookView xWindow="-120" yWindow="-120" windowWidth="29040" windowHeight="15840" tabRatio="871" activeTab="3" xr2:uid="{00000000-000D-0000-FFFF-FFFF00000000}"/>
  </bookViews>
  <sheets>
    <sheet name="MENU " sheetId="1" r:id="rId1"/>
    <sheet name="LGB DIRECT (SEA)" sheetId="2" r:id="rId2"/>
    <sheet name="LGB VIA HKG (SEA)" sheetId="3" state="hidden" r:id="rId3"/>
    <sheet name="LAS -OAK DIRECT (SEA2)" sheetId="4" r:id="rId4"/>
    <sheet name="USEC DIRECT (AWE6) " sheetId="6" r:id="rId5"/>
    <sheet name="USEC DIRECT (AWE5)" sheetId="7" r:id="rId6"/>
    <sheet name="USEC DIRECT (AWE4)" sheetId="8" r:id="rId7"/>
    <sheet name="BALTIMORE VIA HKG (AWE3)" sheetId="11" r:id="rId8"/>
    <sheet name="USEC VIA SHA (AWE2)" sheetId="9" r:id="rId9"/>
    <sheet name="BOSTON VIA SHA (AWE1)" sheetId="10" r:id="rId10"/>
    <sheet name="CANADA TS (CPNW)" sheetId="5" r:id="rId11"/>
    <sheet name="SEA-VAN VIA HKG (OPNW)" sheetId="13" r:id="rId12"/>
    <sheet name="SEA-VAN VIA SHA (MPNW)" sheetId="12" r:id="rId13"/>
    <sheet name="TACOMA VIA YTN (EPNW)" sheetId="14" state="hidden" r:id="rId14"/>
    <sheet name="GULF VIA XMN (GME)" sheetId="15" r:id="rId15"/>
    <sheet name="GULF VIA SHA-HKG (GME2)" sheetId="16" r:id="rId16"/>
    <sheet name="Sheet1" sheetId="17" r:id="rId17"/>
  </sheets>
  <externalReferences>
    <externalReference r:id="rId18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_xlnm.Print_Area" localSheetId="9">'BOSTON VIA SHA (AWE1)'!$A$1:$L$34</definedName>
    <definedName name="_xlnm.Print_Area" localSheetId="14">'GULF VIA XMN (GME)'!$A$1:$P$70</definedName>
    <definedName name="_xlnm.Print_Area" localSheetId="3">'LAS -OAK DIRECT (SEA2)'!$A$1:$J$37</definedName>
    <definedName name="_xlnm.Print_Area" localSheetId="1">'LGB DIRECT (SEA)'!$A$1:$H$38</definedName>
    <definedName name="_xlnm.Print_Area" localSheetId="2">'LGB VIA HKG (SEA)'!$A$1:$L$29</definedName>
    <definedName name="_xlnm.Print_Area" localSheetId="11">'SEA-VAN VIA HKG (OPNW)'!$A$1:$N$42</definedName>
    <definedName name="_xlnm.Print_Area" localSheetId="4">'USEC DIRECT (AWE6) '!$A$1:$O$33</definedName>
    <definedName name="Z_0AC86E81_06EB_4896_B1CE_C91766AC0986_.wvu.Cols" localSheetId="0" hidden="1">'MENU '!$L:$L</definedName>
    <definedName name="Z_0AC86E81_06EB_4896_B1CE_C91766AC0986_.wvu.PrintArea" localSheetId="7" hidden="1">'BALTIMORE VIA HKG (AWE3)'!$A$1:$L$38</definedName>
    <definedName name="Z_0AC86E81_06EB_4896_B1CE_C91766AC0986_.wvu.PrintArea" localSheetId="9" hidden="1">'BOSTON VIA SHA (AWE1)'!$A$1:$L$34</definedName>
    <definedName name="Z_0AC86E81_06EB_4896_B1CE_C91766AC0986_.wvu.PrintArea" localSheetId="14" hidden="1">'GULF VIA XMN (GME)'!$A$1:$Q$68</definedName>
    <definedName name="Z_0AC86E81_06EB_4896_B1CE_C91766AC0986_.wvu.PrintArea" localSheetId="3" hidden="1">'LAS -OAK DIRECT (SEA2)'!$A$1:$J$37</definedName>
    <definedName name="Z_0AC86E81_06EB_4896_B1CE_C91766AC0986_.wvu.PrintArea" localSheetId="1" hidden="1">'LGB DIRECT (SEA)'!$A$1:$H$38</definedName>
    <definedName name="Z_0AC86E81_06EB_4896_B1CE_C91766AC0986_.wvu.PrintArea" localSheetId="2" hidden="1">'LGB VIA HKG (SEA)'!$A$1:$L$29</definedName>
    <definedName name="Z_0AC86E81_06EB_4896_B1CE_C91766AC0986_.wvu.PrintArea" localSheetId="11" hidden="1">'SEA-VAN VIA HKG (OPNW)'!$A$1:$N$42</definedName>
    <definedName name="Z_0AC86E81_06EB_4896_B1CE_C91766AC0986_.wvu.Rows" localSheetId="10" hidden="1">'CANADA TS (CPNW)'!$51:$66</definedName>
    <definedName name="Z_0AC86E81_06EB_4896_B1CE_C91766AC0986_.wvu.Rows" localSheetId="14" hidden="1">'GULF VIA XMN (GME)'!$4:$38</definedName>
    <definedName name="Z_0AC86E81_06EB_4896_B1CE_C91766AC0986_.wvu.Rows" localSheetId="13" hidden="1">'TACOMA VIA YTN (EPNW)'!$8:$22</definedName>
    <definedName name="Z_1944FED4_C122_439C_B777_32A9B03BE781_.wvu.Cols" localSheetId="0" hidden="1">'MENU '!$L:$L</definedName>
    <definedName name="Z_1944FED4_C122_439C_B777_32A9B03BE781_.wvu.Cols" localSheetId="5" hidden="1">'USEC DIRECT (AWE5)'!$G:$J</definedName>
    <definedName name="Z_1944FED4_C122_439C_B777_32A9B03BE781_.wvu.PrintArea" localSheetId="9" hidden="1">'BOSTON VIA SHA (AWE1)'!$A$1:$L$34</definedName>
    <definedName name="Z_1944FED4_C122_439C_B777_32A9B03BE781_.wvu.PrintArea" localSheetId="14" hidden="1">'GULF VIA XMN (GME)'!$A$1:$P$70</definedName>
    <definedName name="Z_1944FED4_C122_439C_B777_32A9B03BE781_.wvu.PrintArea" localSheetId="3" hidden="1">'LAS -OAK DIRECT (SEA2)'!$A$1:$J$37</definedName>
    <definedName name="Z_1944FED4_C122_439C_B777_32A9B03BE781_.wvu.PrintArea" localSheetId="1" hidden="1">'LGB DIRECT (SEA)'!$A$1:$H$38</definedName>
    <definedName name="Z_1944FED4_C122_439C_B777_32A9B03BE781_.wvu.PrintArea" localSheetId="2" hidden="1">'LGB VIA HKG (SEA)'!$A$1:$L$29</definedName>
    <definedName name="Z_1944FED4_C122_439C_B777_32A9B03BE781_.wvu.PrintArea" localSheetId="11" hidden="1">'SEA-VAN VIA HKG (OPNW)'!$A$1:$N$42</definedName>
    <definedName name="Z_1944FED4_C122_439C_B777_32A9B03BE781_.wvu.PrintArea" localSheetId="4" hidden="1">'USEC DIRECT (AWE6) '!$A$1:$O$33</definedName>
    <definedName name="Z_1944FED4_C122_439C_B777_32A9B03BE781_.wvu.Rows" localSheetId="10" hidden="1">'CANADA TS (CPNW)'!$51:$66</definedName>
    <definedName name="Z_1944FED4_C122_439C_B777_32A9B03BE781_.wvu.Rows" localSheetId="14" hidden="1">'GULF VIA XMN (GME)'!$4:$38</definedName>
    <definedName name="Z_1944FED4_C122_439C_B777_32A9B03BE781_.wvu.Rows" localSheetId="13" hidden="1">'TACOMA VIA YTN (EPNW)'!$8:$22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9" hidden="1">'BOSTON VIA SHA (AWE1)'!$A$1:$L$36</definedName>
    <definedName name="Z_20B682CD_B38B_44EE_8FE8_229DDCE8B959_.wvu.PrintArea" localSheetId="14" hidden="1">'GULF VIA XMN (GME)'!$A$1:$O$38</definedName>
    <definedName name="Z_20B682CD_B38B_44EE_8FE8_229DDCE8B959_.wvu.PrintArea" localSheetId="1" hidden="1">'LGB DIRECT (SEA)'!$A$1:$F$38</definedName>
    <definedName name="Z_20B682CD_B38B_44EE_8FE8_229DDCE8B959_.wvu.PrintArea" localSheetId="11" hidden="1">'SEA-VAN VIA HKG (OPNW)'!$A$1:$N$42</definedName>
    <definedName name="Z_20B682CD_B38B_44EE_8FE8_229DDCE8B959_.wvu.Rows" localSheetId="14" hidden="1">'GULF VIA XMN (GME)'!$4:$19,'GULF VIA XMN (GME)'!$29:$29</definedName>
    <definedName name="Z_20B682CD_B38B_44EE_8FE8_229DDCE8B959_.wvu.Rows" localSheetId="13" hidden="1">'TACOMA VIA YTN (EPNW)'!$8:$22</definedName>
    <definedName name="Z_29110A68_3EC6_4A67_B2F4_C5B07F9C3888_.wvu.Cols" localSheetId="0" hidden="1">'MENU '!$L:$L</definedName>
    <definedName name="Z_29110A68_3EC6_4A67_B2F4_C5B07F9C3888_.wvu.PrintArea" localSheetId="7" hidden="1">'BALTIMORE VIA HKG (AWE3)'!$A$1:$L$38</definedName>
    <definedName name="Z_29110A68_3EC6_4A67_B2F4_C5B07F9C3888_.wvu.PrintArea" localSheetId="9" hidden="1">'BOSTON VIA SHA (AWE1)'!$A$1:$L$34</definedName>
    <definedName name="Z_29110A68_3EC6_4A67_B2F4_C5B07F9C3888_.wvu.PrintArea" localSheetId="10" hidden="1">'CANADA TS (CPNW)'!$A$1:$N$33</definedName>
    <definedName name="Z_29110A68_3EC6_4A67_B2F4_C5B07F9C3888_.wvu.PrintArea" localSheetId="14" hidden="1">'GULF VIA XMN (GME)'!$A$1:$Q$68</definedName>
    <definedName name="Z_29110A68_3EC6_4A67_B2F4_C5B07F9C3888_.wvu.PrintArea" localSheetId="3" hidden="1">'LAS -OAK DIRECT (SEA2)'!$A$1:$J$37</definedName>
    <definedName name="Z_29110A68_3EC6_4A67_B2F4_C5B07F9C3888_.wvu.PrintArea" localSheetId="1" hidden="1">'LGB DIRECT (SEA)'!$A$1:$H$38</definedName>
    <definedName name="Z_29110A68_3EC6_4A67_B2F4_C5B07F9C3888_.wvu.PrintArea" localSheetId="2" hidden="1">'LGB VIA HKG (SEA)'!$A$1:$L$29</definedName>
    <definedName name="Z_29110A68_3EC6_4A67_B2F4_C5B07F9C3888_.wvu.PrintArea" localSheetId="11" hidden="1">'SEA-VAN VIA HKG (OPNW)'!$A$1:$N$42</definedName>
    <definedName name="Z_29110A68_3EC6_4A67_B2F4_C5B07F9C3888_.wvu.PrintArea" localSheetId="4" hidden="1">'USEC DIRECT (AWE6) '!$A$1:$O$33</definedName>
    <definedName name="Z_29110A68_3EC6_4A67_B2F4_C5B07F9C3888_.wvu.Rows" localSheetId="10" hidden="1">'CANADA TS (CPNW)'!$51:$66</definedName>
    <definedName name="Z_29110A68_3EC6_4A67_B2F4_C5B07F9C3888_.wvu.Rows" localSheetId="14" hidden="1">'GULF VIA XMN (GME)'!$4:$38</definedName>
    <definedName name="Z_29110A68_3EC6_4A67_B2F4_C5B07F9C3888_.wvu.Rows" localSheetId="13" hidden="1">'TACOMA VIA YTN (EPNW)'!$8:$22</definedName>
    <definedName name="Z_2D64A94D_C66C_4FD3_8201_7F642E1B0F95_.wvu.Cols" localSheetId="0" hidden="1">'MENU '!$L:$L</definedName>
    <definedName name="Z_2D64A94D_C66C_4FD3_8201_7F642E1B0F95_.wvu.Cols" localSheetId="5" hidden="1">'USEC DIRECT (AWE5)'!$G:$J</definedName>
    <definedName name="Z_2D64A94D_C66C_4FD3_8201_7F642E1B0F95_.wvu.PrintArea" localSheetId="9" hidden="1">'BOSTON VIA SHA (AWE1)'!$A$1:$L$34</definedName>
    <definedName name="Z_2D64A94D_C66C_4FD3_8201_7F642E1B0F95_.wvu.PrintArea" localSheetId="14" hidden="1">'GULF VIA XMN (GME)'!$A$1:$P$70</definedName>
    <definedName name="Z_2D64A94D_C66C_4FD3_8201_7F642E1B0F95_.wvu.PrintArea" localSheetId="3" hidden="1">'LAS -OAK DIRECT (SEA2)'!$A$1:$J$37</definedName>
    <definedName name="Z_2D64A94D_C66C_4FD3_8201_7F642E1B0F95_.wvu.PrintArea" localSheetId="1" hidden="1">'LGB DIRECT (SEA)'!$A$1:$H$38</definedName>
    <definedName name="Z_2D64A94D_C66C_4FD3_8201_7F642E1B0F95_.wvu.PrintArea" localSheetId="2" hidden="1">'LGB VIA HKG (SEA)'!$A$1:$L$29</definedName>
    <definedName name="Z_2D64A94D_C66C_4FD3_8201_7F642E1B0F95_.wvu.PrintArea" localSheetId="11" hidden="1">'SEA-VAN VIA HKG (OPNW)'!$A$1:$N$42</definedName>
    <definedName name="Z_2D64A94D_C66C_4FD3_8201_7F642E1B0F95_.wvu.PrintArea" localSheetId="4" hidden="1">'USEC DIRECT (AWE6) '!$A$1:$O$33</definedName>
    <definedName name="Z_2D64A94D_C66C_4FD3_8201_7F642E1B0F95_.wvu.Rows" localSheetId="10" hidden="1">'CANADA TS (CPNW)'!$51:$66</definedName>
    <definedName name="Z_2D64A94D_C66C_4FD3_8201_7F642E1B0F95_.wvu.Rows" localSheetId="14" hidden="1">'GULF VIA XMN (GME)'!$4:$38</definedName>
    <definedName name="Z_2D64A94D_C66C_4FD3_8201_7F642E1B0F95_.wvu.Rows" localSheetId="13" hidden="1">'TACOMA VIA YTN (EPNW)'!$8:$22</definedName>
    <definedName name="Z_319ECC9D_8532_44B1_B861_16C3520A4C44_.wvu.Cols" localSheetId="0" hidden="1">'MENU '!$L:$L</definedName>
    <definedName name="Z_319ECC9D_8532_44B1_B861_16C3520A4C44_.wvu.Cols" localSheetId="5" hidden="1">'USEC DIRECT (AWE5)'!$G:$J</definedName>
    <definedName name="Z_319ECC9D_8532_44B1_B861_16C3520A4C44_.wvu.PrintArea" localSheetId="9" hidden="1">'BOSTON VIA SHA (AWE1)'!$A$1:$L$34</definedName>
    <definedName name="Z_319ECC9D_8532_44B1_B861_16C3520A4C44_.wvu.PrintArea" localSheetId="14" hidden="1">'GULF VIA XMN (GME)'!$A$1:$O$38</definedName>
    <definedName name="Z_319ECC9D_8532_44B1_B861_16C3520A4C44_.wvu.PrintArea" localSheetId="3" hidden="1">'LAS -OAK DIRECT (SEA2)'!$A$1:$J$37</definedName>
    <definedName name="Z_319ECC9D_8532_44B1_B861_16C3520A4C44_.wvu.PrintArea" localSheetId="1" hidden="1">'LGB DIRECT (SEA)'!$A$1:$F$38</definedName>
    <definedName name="Z_319ECC9D_8532_44B1_B861_16C3520A4C44_.wvu.PrintArea" localSheetId="2" hidden="1">'LGB VIA HKG (SEA)'!$A$1:$L$29</definedName>
    <definedName name="Z_319ECC9D_8532_44B1_B861_16C3520A4C44_.wvu.PrintArea" localSheetId="11" hidden="1">'SEA-VAN VIA HKG (OPNW)'!$A$1:$N$42</definedName>
    <definedName name="Z_319ECC9D_8532_44B1_B861_16C3520A4C44_.wvu.PrintArea" localSheetId="4" hidden="1">'USEC DIRECT (AWE6) '!$A$1:$O$33</definedName>
    <definedName name="Z_319ECC9D_8532_44B1_B861_16C3520A4C44_.wvu.Rows" localSheetId="10" hidden="1">'CANADA TS (CPNW)'!$51:$66</definedName>
    <definedName name="Z_319ECC9D_8532_44B1_B861_16C3520A4C44_.wvu.Rows" localSheetId="14" hidden="1">'GULF VIA XMN (GME)'!$4:$38</definedName>
    <definedName name="Z_319ECC9D_8532_44B1_B861_16C3520A4C44_.wvu.Rows" localSheetId="13" hidden="1">'TACOMA VIA YTN (EPNW)'!$8:$22</definedName>
    <definedName name="Z_3675219B_151D_4A83_95AF_6CA1D823DF91_.wvu.Cols" localSheetId="0" hidden="1">'MENU '!$L:$L</definedName>
    <definedName name="Z_3675219B_151D_4A83_95AF_6CA1D823DF91_.wvu.Cols" localSheetId="12" hidden="1">'SEA-VAN VIA SHA (MPNW)'!#REF!</definedName>
    <definedName name="Z_3675219B_151D_4A83_95AF_6CA1D823DF91_.wvu.PrintArea" localSheetId="7" hidden="1">'BALTIMORE VIA HKG (AWE3)'!$A$1:$L$38</definedName>
    <definedName name="Z_3675219B_151D_4A83_95AF_6CA1D823DF91_.wvu.PrintArea" localSheetId="9" hidden="1">'BOSTON VIA SHA (AWE1)'!$A$1:$L$34</definedName>
    <definedName name="Z_3675219B_151D_4A83_95AF_6CA1D823DF91_.wvu.PrintArea" localSheetId="14" hidden="1">'GULF VIA XMN (GME)'!$A$1:$O$38</definedName>
    <definedName name="Z_3675219B_151D_4A83_95AF_6CA1D823DF91_.wvu.PrintArea" localSheetId="3" hidden="1">'LAS -OAK DIRECT (SEA2)'!$A$1:$J$37</definedName>
    <definedName name="Z_3675219B_151D_4A83_95AF_6CA1D823DF91_.wvu.PrintArea" localSheetId="1" hidden="1">'LGB DIRECT (SEA)'!$A$1:$F$38</definedName>
    <definedName name="Z_3675219B_151D_4A83_95AF_6CA1D823DF91_.wvu.PrintArea" localSheetId="2" hidden="1">'LGB VIA HKG (SEA)'!$A$1:$L$29</definedName>
    <definedName name="Z_3675219B_151D_4A83_95AF_6CA1D823DF91_.wvu.PrintArea" localSheetId="11" hidden="1">'SEA-VAN VIA HKG (OPNW)'!$A$1:$N$42</definedName>
    <definedName name="Z_3675219B_151D_4A83_95AF_6CA1D823DF91_.wvu.Rows" localSheetId="10" hidden="1">'CANADA TS (CPNW)'!$51:$66</definedName>
    <definedName name="Z_3675219B_151D_4A83_95AF_6CA1D823DF91_.wvu.Rows" localSheetId="14" hidden="1">'GULF VIA XMN (GME)'!$4:$37,'GULF VIA XMN (GME)'!$42:$42</definedName>
    <definedName name="Z_3675219B_151D_4A83_95AF_6CA1D823DF91_.wvu.Rows" localSheetId="13" hidden="1">'TACOMA VIA YTN (EPNW)'!$8:$22</definedName>
    <definedName name="Z_3D6738E3_A45A_4638_AB53_C4FC5C66BC2D_.wvu.Cols" localSheetId="0" hidden="1">'MENU '!$L:$L</definedName>
    <definedName name="Z_3D6738E3_A45A_4638_AB53_C4FC5C66BC2D_.wvu.Cols" localSheetId="12" hidden="1">'SEA-VAN VIA SHA (MPNW)'!#REF!,'SEA-VAN VIA SHA (MPNW)'!#REF!</definedName>
    <definedName name="Z_3D6738E3_A45A_4638_AB53_C4FC5C66BC2D_.wvu.PrintArea" localSheetId="9" hidden="1">'BOSTON VIA SHA (AWE1)'!$A$1:$L$34</definedName>
    <definedName name="Z_3D6738E3_A45A_4638_AB53_C4FC5C66BC2D_.wvu.PrintArea" localSheetId="14" hidden="1">'GULF VIA XMN (GME)'!$A$1:$O$38</definedName>
    <definedName name="Z_3D6738E3_A45A_4638_AB53_C4FC5C66BC2D_.wvu.PrintArea" localSheetId="3" hidden="1">'LAS -OAK DIRECT (SEA2)'!$A$1:$J$37</definedName>
    <definedName name="Z_3D6738E3_A45A_4638_AB53_C4FC5C66BC2D_.wvu.PrintArea" localSheetId="1" hidden="1">'LGB DIRECT (SEA)'!$A$1:$F$38</definedName>
    <definedName name="Z_3D6738E3_A45A_4638_AB53_C4FC5C66BC2D_.wvu.PrintArea" localSheetId="2" hidden="1">'LGB VIA HKG (SEA)'!$A$1:$L$29</definedName>
    <definedName name="Z_3D6738E3_A45A_4638_AB53_C4FC5C66BC2D_.wvu.PrintArea" localSheetId="11" hidden="1">'SEA-VAN VIA HKG (OPNW)'!$A$1:$N$42</definedName>
    <definedName name="Z_3D6738E3_A45A_4638_AB53_C4FC5C66BC2D_.wvu.Rows" localSheetId="14" hidden="1">'GULF VIA XMN (GME)'!$4:$19,'GULF VIA XMN (GME)'!$29:$29</definedName>
    <definedName name="Z_3D6738E3_A45A_4638_AB53_C4FC5C66BC2D_.wvu.Rows" localSheetId="13" hidden="1">'TACOMA VIA YTN (EPNW)'!$8:$22</definedName>
    <definedName name="Z_5618DD8E_698B_41B5_8163_9804A8A834E2_.wvu.Cols" localSheetId="0" hidden="1">'MENU '!$L:$L</definedName>
    <definedName name="Z_5618DD8E_698B_41B5_8163_9804A8A834E2_.wvu.PrintArea" localSheetId="7" hidden="1">'BALTIMORE VIA HKG (AWE3)'!$A$1:$L$38</definedName>
    <definedName name="Z_5618DD8E_698B_41B5_8163_9804A8A834E2_.wvu.PrintArea" localSheetId="9" hidden="1">'BOSTON VIA SHA (AWE1)'!$A$1:$L$34</definedName>
    <definedName name="Z_5618DD8E_698B_41B5_8163_9804A8A834E2_.wvu.PrintArea" localSheetId="14" hidden="1">'GULF VIA XMN (GME)'!$A$1:$O$38</definedName>
    <definedName name="Z_5618DD8E_698B_41B5_8163_9804A8A834E2_.wvu.PrintArea" localSheetId="3" hidden="1">'LAS -OAK DIRECT (SEA2)'!$A$1:$J$37</definedName>
    <definedName name="Z_5618DD8E_698B_41B5_8163_9804A8A834E2_.wvu.PrintArea" localSheetId="1" hidden="1">'LGB DIRECT (SEA)'!$A$1:$F$38</definedName>
    <definedName name="Z_5618DD8E_698B_41B5_8163_9804A8A834E2_.wvu.PrintArea" localSheetId="2" hidden="1">'LGB VIA HKG (SEA)'!$A$1:$L$29</definedName>
    <definedName name="Z_5618DD8E_698B_41B5_8163_9804A8A834E2_.wvu.PrintArea" localSheetId="11" hidden="1">'SEA-VAN VIA HKG (OPNW)'!$A$1:$N$42</definedName>
    <definedName name="Z_5618DD8E_698B_41B5_8163_9804A8A834E2_.wvu.Rows" localSheetId="10" hidden="1">'CANADA TS (CPNW)'!$51:$66</definedName>
    <definedName name="Z_5618DD8E_698B_41B5_8163_9804A8A834E2_.wvu.Rows" localSheetId="14" hidden="1">'GULF VIA XMN (GME)'!$4:$38</definedName>
    <definedName name="Z_5618DD8E_698B_41B5_8163_9804A8A834E2_.wvu.Rows" localSheetId="13" hidden="1">'TACOMA VIA YTN (EPNW)'!$8:$22</definedName>
    <definedName name="Z_66D3A9EB_F894_4E92_AAA1_D172D6B95E05_.wvu.Cols" localSheetId="0" hidden="1">'MENU '!$L:$L</definedName>
    <definedName name="Z_66D3A9EB_F894_4E92_AAA1_D172D6B95E05_.wvu.PrintArea" localSheetId="7" hidden="1">'BALTIMORE VIA HKG (AWE3)'!$A$1:$L$38</definedName>
    <definedName name="Z_66D3A9EB_F894_4E92_AAA1_D172D6B95E05_.wvu.PrintArea" localSheetId="9" hidden="1">'BOSTON VIA SHA (AWE1)'!$A$1:$L$34</definedName>
    <definedName name="Z_66D3A9EB_F894_4E92_AAA1_D172D6B95E05_.wvu.PrintArea" localSheetId="14" hidden="1">'GULF VIA XMN (GME)'!$A$1:$Q$68</definedName>
    <definedName name="Z_66D3A9EB_F894_4E92_AAA1_D172D6B95E05_.wvu.PrintArea" localSheetId="3" hidden="1">'LAS -OAK DIRECT (SEA2)'!$A$1:$J$37</definedName>
    <definedName name="Z_66D3A9EB_F894_4E92_AAA1_D172D6B95E05_.wvu.PrintArea" localSheetId="1" hidden="1">'LGB DIRECT (SEA)'!$A$1:$H$38</definedName>
    <definedName name="Z_66D3A9EB_F894_4E92_AAA1_D172D6B95E05_.wvu.PrintArea" localSheetId="2" hidden="1">'LGB VIA HKG (SEA)'!$A$1:$L$29</definedName>
    <definedName name="Z_66D3A9EB_F894_4E92_AAA1_D172D6B95E05_.wvu.PrintArea" localSheetId="11" hidden="1">'SEA-VAN VIA HKG (OPNW)'!$A$1:$N$42</definedName>
    <definedName name="Z_66D3A9EB_F894_4E92_AAA1_D172D6B95E05_.wvu.Rows" localSheetId="10" hidden="1">'CANADA TS (CPNW)'!$51:$66</definedName>
    <definedName name="Z_66D3A9EB_F894_4E92_AAA1_D172D6B95E05_.wvu.Rows" localSheetId="14" hidden="1">'GULF VIA XMN (GME)'!$4:$38</definedName>
    <definedName name="Z_66D3A9EB_F894_4E92_AAA1_D172D6B95E05_.wvu.Rows" localSheetId="13" hidden="1">'TACOMA VIA YTN (EPNW)'!$8:$22</definedName>
    <definedName name="Z_6B137BBA_28F2_4177_ADEF_B1D1878767AC_.wvu.Cols" localSheetId="0" hidden="1">'MENU '!$L:$L</definedName>
    <definedName name="Z_6B137BBA_28F2_4177_ADEF_B1D1878767AC_.wvu.Cols" localSheetId="12" hidden="1">'SEA-VAN VIA SHA (MPNW)'!#REF!</definedName>
    <definedName name="Z_6B137BBA_28F2_4177_ADEF_B1D1878767AC_.wvu.PrintArea" localSheetId="9" hidden="1">'BOSTON VIA SHA (AWE1)'!$A$1:$L$34</definedName>
    <definedName name="Z_6B137BBA_28F2_4177_ADEF_B1D1878767AC_.wvu.PrintArea" localSheetId="14" hidden="1">'GULF VIA XMN (GME)'!$A$1:$O$38</definedName>
    <definedName name="Z_6B137BBA_28F2_4177_ADEF_B1D1878767AC_.wvu.PrintArea" localSheetId="3" hidden="1">'LAS -OAK DIRECT (SEA2)'!$A$1:$J$37</definedName>
    <definedName name="Z_6B137BBA_28F2_4177_ADEF_B1D1878767AC_.wvu.PrintArea" localSheetId="1" hidden="1">'LGB DIRECT (SEA)'!$A$1:$H$38</definedName>
    <definedName name="Z_6B137BBA_28F2_4177_ADEF_B1D1878767AC_.wvu.PrintArea" localSheetId="2" hidden="1">'LGB VIA HKG (SEA)'!$A$1:$L$29</definedName>
    <definedName name="Z_6B137BBA_28F2_4177_ADEF_B1D1878767AC_.wvu.PrintArea" localSheetId="11" hidden="1">'SEA-VAN VIA HKG (OPNW)'!$A$1:$N$42</definedName>
    <definedName name="Z_6B137BBA_28F2_4177_ADEF_B1D1878767AC_.wvu.Rows" localSheetId="10" hidden="1">'CANADA TS (CPNW)'!$51:$66</definedName>
    <definedName name="Z_6B137BBA_28F2_4177_ADEF_B1D1878767AC_.wvu.Rows" localSheetId="14" hidden="1">'GULF VIA XMN (GME)'!$4:$38</definedName>
    <definedName name="Z_6B137BBA_28F2_4177_ADEF_B1D1878767AC_.wvu.Rows" localSheetId="13" hidden="1">'TACOMA VIA YTN (EPNW)'!$8:$22</definedName>
    <definedName name="Z_7044E850_A5C6_4247_BE4D_DC6D0F8B87FE_.wvu.Cols" localSheetId="0" hidden="1">'MENU '!$L:$L</definedName>
    <definedName name="Z_7044E850_A5C6_4247_BE4D_DC6D0F8B87FE_.wvu.Cols" localSheetId="12" hidden="1">'SEA-VAN VIA SHA (MPNW)'!#REF!</definedName>
    <definedName name="Z_7044E850_A5C6_4247_BE4D_DC6D0F8B87FE_.wvu.PrintArea" localSheetId="9" hidden="1">'BOSTON VIA SHA (AWE1)'!$A$1:$L$34</definedName>
    <definedName name="Z_7044E850_A5C6_4247_BE4D_DC6D0F8B87FE_.wvu.PrintArea" localSheetId="14" hidden="1">'GULF VIA XMN (GME)'!$A$1:$O$38</definedName>
    <definedName name="Z_7044E850_A5C6_4247_BE4D_DC6D0F8B87FE_.wvu.PrintArea" localSheetId="3" hidden="1">'LAS -OAK DIRECT (SEA2)'!$A$1:$J$37</definedName>
    <definedName name="Z_7044E850_A5C6_4247_BE4D_DC6D0F8B87FE_.wvu.PrintArea" localSheetId="1" hidden="1">'LGB DIRECT (SEA)'!$A$1:$F$38</definedName>
    <definedName name="Z_7044E850_A5C6_4247_BE4D_DC6D0F8B87FE_.wvu.PrintArea" localSheetId="2" hidden="1">'LGB VIA HKG (SEA)'!$A$1:$L$29</definedName>
    <definedName name="Z_7044E850_A5C6_4247_BE4D_DC6D0F8B87FE_.wvu.PrintArea" localSheetId="11" hidden="1">'SEA-VAN VIA HKG (OPNW)'!$A$1:$N$42</definedName>
    <definedName name="Z_7044E850_A5C6_4247_BE4D_DC6D0F8B87FE_.wvu.Rows" localSheetId="10" hidden="1">'CANADA TS (CPNW)'!$51:$66</definedName>
    <definedName name="Z_7044E850_A5C6_4247_BE4D_DC6D0F8B87FE_.wvu.Rows" localSheetId="14" hidden="1">'GULF VIA XMN (GME)'!$4:$38</definedName>
    <definedName name="Z_7044E850_A5C6_4247_BE4D_DC6D0F8B87FE_.wvu.Rows" localSheetId="13" hidden="1">'TACOMA VIA YTN (EPNW)'!$8:$22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7" hidden="1">'BALTIMORE VIA HKG (AWE3)'!$A$1:$L$38</definedName>
    <definedName name="Z_7F4599E1_7724_459F_9FCF_D7ED51D3A092_.wvu.PrintArea" localSheetId="9" hidden="1">'BOSTON VIA SHA (AWE1)'!$A$1:$L$34</definedName>
    <definedName name="Z_7F4599E1_7724_459F_9FCF_D7ED51D3A092_.wvu.PrintArea" localSheetId="14" hidden="1">'GULF VIA XMN (GME)'!$A$1:$T$83</definedName>
    <definedName name="Z_7F4599E1_7724_459F_9FCF_D7ED51D3A092_.wvu.PrintArea" localSheetId="3" hidden="1">'LAS -OAK DIRECT (SEA2)'!$A$1:$J$37</definedName>
    <definedName name="Z_7F4599E1_7724_459F_9FCF_D7ED51D3A092_.wvu.PrintArea" localSheetId="1" hidden="1">'LGB DIRECT (SEA)'!$A$1:$H$38</definedName>
    <definedName name="Z_7F4599E1_7724_459F_9FCF_D7ED51D3A092_.wvu.PrintArea" localSheetId="2" hidden="1">'LGB VIA HKG (SEA)'!$A$1:$L$29</definedName>
    <definedName name="Z_7F4599E1_7724_459F_9FCF_D7ED51D3A092_.wvu.PrintArea" localSheetId="11" hidden="1">'SEA-VAN VIA HKG (OPNW)'!$A$1:$N$42</definedName>
    <definedName name="Z_7F4599E1_7724_459F_9FCF_D7ED51D3A092_.wvu.PrintArea" localSheetId="4" hidden="1">'USEC DIRECT (AWE6) '!$A$1:$O$33</definedName>
    <definedName name="Z_7F4599E1_7724_459F_9FCF_D7ED51D3A092_.wvu.Rows" localSheetId="10" hidden="1">'CANADA TS (CPNW)'!$51:$66</definedName>
    <definedName name="Z_7F4599E1_7724_459F_9FCF_D7ED51D3A092_.wvu.Rows" localSheetId="14" hidden="1">'GULF VIA XMN (GME)'!$4:$38</definedName>
    <definedName name="Z_7F4599E1_7724_459F_9FCF_D7ED51D3A092_.wvu.Rows" localSheetId="13" hidden="1">'TACOMA VIA YTN (EPNW)'!$8:$22</definedName>
    <definedName name="Z_91AC30DE_1D40_4709_B1FA_6F0FA378251B_.wvu.Cols" localSheetId="0" hidden="1">'MENU '!$L:$L</definedName>
    <definedName name="Z_91AC30DE_1D40_4709_B1FA_6F0FA378251B_.wvu.PrintArea" localSheetId="7" hidden="1">'BALTIMORE VIA HKG (AWE3)'!$A$1:$L$38</definedName>
    <definedName name="Z_91AC30DE_1D40_4709_B1FA_6F0FA378251B_.wvu.PrintArea" localSheetId="9" hidden="1">'BOSTON VIA SHA (AWE1)'!$A$1:$L$34</definedName>
    <definedName name="Z_91AC30DE_1D40_4709_B1FA_6F0FA378251B_.wvu.PrintArea" localSheetId="14" hidden="1">'GULF VIA XMN (GME)'!$A$1:$R$70</definedName>
    <definedName name="Z_91AC30DE_1D40_4709_B1FA_6F0FA378251B_.wvu.PrintArea" localSheetId="3" hidden="1">'LAS -OAK DIRECT (SEA2)'!$A$1:$J$37</definedName>
    <definedName name="Z_91AC30DE_1D40_4709_B1FA_6F0FA378251B_.wvu.PrintArea" localSheetId="1" hidden="1">'LGB DIRECT (SEA)'!$A$1:$H$38</definedName>
    <definedName name="Z_91AC30DE_1D40_4709_B1FA_6F0FA378251B_.wvu.PrintArea" localSheetId="2" hidden="1">'LGB VIA HKG (SEA)'!$A$1:$L$29</definedName>
    <definedName name="Z_91AC30DE_1D40_4709_B1FA_6F0FA378251B_.wvu.PrintArea" localSheetId="11" hidden="1">'SEA-VAN VIA HKG (OPNW)'!$A$1:$N$42</definedName>
    <definedName name="Z_91AC30DE_1D40_4709_B1FA_6F0FA378251B_.wvu.Rows" localSheetId="10" hidden="1">'CANADA TS (CPNW)'!$51:$66</definedName>
    <definedName name="Z_91AC30DE_1D40_4709_B1FA_6F0FA378251B_.wvu.Rows" localSheetId="14" hidden="1">'GULF VIA XMN (GME)'!$4:$38</definedName>
    <definedName name="Z_91AC30DE_1D40_4709_B1FA_6F0FA378251B_.wvu.Rows" localSheetId="13" hidden="1">'TACOMA VIA YTN (EPNW)'!$8:$22</definedName>
    <definedName name="Z_94144FE1_E98D_468C_A0B0_A5E0B5B10077_.wvu.Cols" localSheetId="0" hidden="1">'MENU '!$L:$L</definedName>
    <definedName name="Z_94144FE1_E98D_468C_A0B0_A5E0B5B10077_.wvu.PrintArea" localSheetId="7" hidden="1">'BALTIMORE VIA HKG (AWE3)'!$A$1:$L$38</definedName>
    <definedName name="Z_94144FE1_E98D_468C_A0B0_A5E0B5B10077_.wvu.PrintArea" localSheetId="9" hidden="1">'BOSTON VIA SHA (AWE1)'!$A$1:$L$34</definedName>
    <definedName name="Z_94144FE1_E98D_468C_A0B0_A5E0B5B10077_.wvu.PrintArea" localSheetId="14" hidden="1">'GULF VIA XMN (GME)'!$A$1:$Q$68</definedName>
    <definedName name="Z_94144FE1_E98D_468C_A0B0_A5E0B5B10077_.wvu.PrintArea" localSheetId="3" hidden="1">'LAS -OAK DIRECT (SEA2)'!$A$1:$J$37</definedName>
    <definedName name="Z_94144FE1_E98D_468C_A0B0_A5E0B5B10077_.wvu.PrintArea" localSheetId="1" hidden="1">'LGB DIRECT (SEA)'!$A$1:$H$38</definedName>
    <definedName name="Z_94144FE1_E98D_468C_A0B0_A5E0B5B10077_.wvu.PrintArea" localSheetId="2" hidden="1">'LGB VIA HKG (SEA)'!$A$1:$L$29</definedName>
    <definedName name="Z_94144FE1_E98D_468C_A0B0_A5E0B5B10077_.wvu.PrintArea" localSheetId="11" hidden="1">'SEA-VAN VIA HKG (OPNW)'!$A$1:$N$42</definedName>
    <definedName name="Z_94144FE1_E98D_468C_A0B0_A5E0B5B10077_.wvu.Rows" localSheetId="10" hidden="1">'CANADA TS (CPNW)'!$51:$66</definedName>
    <definedName name="Z_94144FE1_E98D_468C_A0B0_A5E0B5B10077_.wvu.Rows" localSheetId="14" hidden="1">'GULF VIA XMN (GME)'!$4:$38</definedName>
    <definedName name="Z_94144FE1_E98D_468C_A0B0_A5E0B5B10077_.wvu.Rows" localSheetId="13" hidden="1">'TACOMA VIA YTN (EPNW)'!$8:$22</definedName>
    <definedName name="Z_9BD9C074_40C7_4DEF_A2BD_D9FC2E0C67A7_.wvu.Cols" localSheetId="0" hidden="1">'MENU '!$L:$L</definedName>
    <definedName name="Z_9BD9C074_40C7_4DEF_A2BD_D9FC2E0C67A7_.wvu.PrintArea" localSheetId="7" hidden="1">'BALTIMORE VIA HKG (AWE3)'!$A$1:$L$38</definedName>
    <definedName name="Z_9BD9C074_40C7_4DEF_A2BD_D9FC2E0C67A7_.wvu.PrintArea" localSheetId="9" hidden="1">'BOSTON VIA SHA (AWE1)'!$A$1:$L$34</definedName>
    <definedName name="Z_9BD9C074_40C7_4DEF_A2BD_D9FC2E0C67A7_.wvu.PrintArea" localSheetId="14" hidden="1">'GULF VIA XMN (GME)'!$A$1:$R$70</definedName>
    <definedName name="Z_9BD9C074_40C7_4DEF_A2BD_D9FC2E0C67A7_.wvu.PrintArea" localSheetId="3" hidden="1">'LAS -OAK DIRECT (SEA2)'!$A$1:$J$37</definedName>
    <definedName name="Z_9BD9C074_40C7_4DEF_A2BD_D9FC2E0C67A7_.wvu.PrintArea" localSheetId="1" hidden="1">'LGB DIRECT (SEA)'!$A$1:$F$38</definedName>
    <definedName name="Z_9BD9C074_40C7_4DEF_A2BD_D9FC2E0C67A7_.wvu.PrintArea" localSheetId="2" hidden="1">'LGB VIA HKG (SEA)'!$A$1:$L$29</definedName>
    <definedName name="Z_9BD9C074_40C7_4DEF_A2BD_D9FC2E0C67A7_.wvu.PrintArea" localSheetId="11" hidden="1">'SEA-VAN VIA HKG (OPNW)'!$A$1:$N$42</definedName>
    <definedName name="Z_9BD9C074_40C7_4DEF_A2BD_D9FC2E0C67A7_.wvu.PrintArea" localSheetId="4" hidden="1">'USEC DIRECT (AWE6) '!$A$1:$O$33</definedName>
    <definedName name="Z_9BD9C074_40C7_4DEF_A2BD_D9FC2E0C67A7_.wvu.Rows" localSheetId="10" hidden="1">'CANADA TS (CPNW)'!$51:$66</definedName>
    <definedName name="Z_9BD9C074_40C7_4DEF_A2BD_D9FC2E0C67A7_.wvu.Rows" localSheetId="14" hidden="1">'GULF VIA XMN (GME)'!$4:$38</definedName>
    <definedName name="Z_9BD9C074_40C7_4DEF_A2BD_D9FC2E0C67A7_.wvu.Rows" localSheetId="13" hidden="1">'TACOMA VIA YTN (EPNW)'!$8:$22</definedName>
    <definedName name="Z_9BFCC6BA_6181_4FB6_AF72_B0E6954AA9A0_.wvu.Cols" localSheetId="0" hidden="1">'MENU '!$L:$L</definedName>
    <definedName name="Z_9BFCC6BA_6181_4FB6_AF72_B0E6954AA9A0_.wvu.Cols" localSheetId="12" hidden="1">'SEA-VAN VIA SHA (MPNW)'!#REF!</definedName>
    <definedName name="Z_9BFCC6BA_6181_4FB6_AF72_B0E6954AA9A0_.wvu.PrintArea" localSheetId="9" hidden="1">'BOSTON VIA SHA (AWE1)'!$A$1:$L$34</definedName>
    <definedName name="Z_9BFCC6BA_6181_4FB6_AF72_B0E6954AA9A0_.wvu.PrintArea" localSheetId="14" hidden="1">'GULF VIA XMN (GME)'!$A$1:$O$38</definedName>
    <definedName name="Z_9BFCC6BA_6181_4FB6_AF72_B0E6954AA9A0_.wvu.PrintArea" localSheetId="3" hidden="1">'LAS -OAK DIRECT (SEA2)'!$A$1:$J$37</definedName>
    <definedName name="Z_9BFCC6BA_6181_4FB6_AF72_B0E6954AA9A0_.wvu.PrintArea" localSheetId="1" hidden="1">'LGB DIRECT (SEA)'!$A$1:$F$38</definedName>
    <definedName name="Z_9BFCC6BA_6181_4FB6_AF72_B0E6954AA9A0_.wvu.PrintArea" localSheetId="2" hidden="1">'LGB VIA HKG (SEA)'!$A$1:$L$29</definedName>
    <definedName name="Z_9BFCC6BA_6181_4FB6_AF72_B0E6954AA9A0_.wvu.PrintArea" localSheetId="11" hidden="1">'SEA-VAN VIA HKG (OPNW)'!$A$1:$N$42</definedName>
    <definedName name="Z_9BFCC6BA_6181_4FB6_AF72_B0E6954AA9A0_.wvu.Rows" localSheetId="10" hidden="1">'CANADA TS (CPNW)'!$51:$66</definedName>
    <definedName name="Z_9BFCC6BA_6181_4FB6_AF72_B0E6954AA9A0_.wvu.Rows" localSheetId="14" hidden="1">'GULF VIA XMN (GME)'!$4:$38</definedName>
    <definedName name="Z_9BFCC6BA_6181_4FB6_AF72_B0E6954AA9A0_.wvu.Rows" localSheetId="13" hidden="1">'TACOMA VIA YTN (EPNW)'!$8:$22</definedName>
    <definedName name="Z_9CCF10E2_92C0_49B0_AF99_307DE301C06F_.wvu.Cols" localSheetId="0" hidden="1">'MENU '!$L:$L</definedName>
    <definedName name="Z_9CCF10E2_92C0_49B0_AF99_307DE301C06F_.wvu.PrintArea" localSheetId="7" hidden="1">'BALTIMORE VIA HKG (AWE3)'!$A$1:$L$38</definedName>
    <definedName name="Z_9CCF10E2_92C0_49B0_AF99_307DE301C06F_.wvu.PrintArea" localSheetId="9" hidden="1">'BOSTON VIA SHA (AWE1)'!$A$1:$L$34</definedName>
    <definedName name="Z_9CCF10E2_92C0_49B0_AF99_307DE301C06F_.wvu.PrintArea" localSheetId="14" hidden="1">'GULF VIA XMN (GME)'!$A$1:$Q$68</definedName>
    <definedName name="Z_9CCF10E2_92C0_49B0_AF99_307DE301C06F_.wvu.PrintArea" localSheetId="3" hidden="1">'LAS -OAK DIRECT (SEA2)'!$A$1:$J$37</definedName>
    <definedName name="Z_9CCF10E2_92C0_49B0_AF99_307DE301C06F_.wvu.PrintArea" localSheetId="1" hidden="1">'LGB DIRECT (SEA)'!$A$1:$H$38</definedName>
    <definedName name="Z_9CCF10E2_92C0_49B0_AF99_307DE301C06F_.wvu.PrintArea" localSheetId="2" hidden="1">'LGB VIA HKG (SEA)'!$A$1:$L$29</definedName>
    <definedName name="Z_9CCF10E2_92C0_49B0_AF99_307DE301C06F_.wvu.PrintArea" localSheetId="11" hidden="1">'SEA-VAN VIA HKG (OPNW)'!$A$1:$N$42</definedName>
    <definedName name="Z_9CCF10E2_92C0_49B0_AF99_307DE301C06F_.wvu.Rows" localSheetId="10" hidden="1">'CANADA TS (CPNW)'!$51:$66</definedName>
    <definedName name="Z_9CCF10E2_92C0_49B0_AF99_307DE301C06F_.wvu.Rows" localSheetId="14" hidden="1">'GULF VIA XMN (GME)'!$4:$38</definedName>
    <definedName name="Z_9CCF10E2_92C0_49B0_AF99_307DE301C06F_.wvu.Rows" localSheetId="13" hidden="1">'TACOMA VIA YTN (EPNW)'!$8:$22</definedName>
    <definedName name="Z_A4B47967_7288_4EFC_B3A3_156A4AF2D0DB_.wvu.Cols" localSheetId="0" hidden="1">'MENU '!$L:$L</definedName>
    <definedName name="Z_A4B47967_7288_4EFC_B3A3_156A4AF2D0DB_.wvu.PrintArea" localSheetId="7" hidden="1">'BALTIMORE VIA HKG (AWE3)'!$A$1:$L$38</definedName>
    <definedName name="Z_A4B47967_7288_4EFC_B3A3_156A4AF2D0DB_.wvu.PrintArea" localSheetId="9" hidden="1">'BOSTON VIA SHA (AWE1)'!$A$1:$L$34</definedName>
    <definedName name="Z_A4B47967_7288_4EFC_B3A3_156A4AF2D0DB_.wvu.PrintArea" localSheetId="10" hidden="1">'CANADA TS (CPNW)'!$A$1:$N$33</definedName>
    <definedName name="Z_A4B47967_7288_4EFC_B3A3_156A4AF2D0DB_.wvu.PrintArea" localSheetId="14" hidden="1">'GULF VIA XMN (GME)'!$A$1:$Q$68</definedName>
    <definedName name="Z_A4B47967_7288_4EFC_B3A3_156A4AF2D0DB_.wvu.PrintArea" localSheetId="3" hidden="1">'LAS -OAK DIRECT (SEA2)'!$A$1:$J$37</definedName>
    <definedName name="Z_A4B47967_7288_4EFC_B3A3_156A4AF2D0DB_.wvu.PrintArea" localSheetId="1" hidden="1">'LGB DIRECT (SEA)'!$A$1:$H$38</definedName>
    <definedName name="Z_A4B47967_7288_4EFC_B3A3_156A4AF2D0DB_.wvu.PrintArea" localSheetId="2" hidden="1">'LGB VIA HKG (SEA)'!$A$1:$L$29</definedName>
    <definedName name="Z_A4B47967_7288_4EFC_B3A3_156A4AF2D0DB_.wvu.PrintArea" localSheetId="11" hidden="1">'SEA-VAN VIA HKG (OPNW)'!$A$1:$N$42</definedName>
    <definedName name="Z_A4B47967_7288_4EFC_B3A3_156A4AF2D0DB_.wvu.PrintArea" localSheetId="4" hidden="1">'USEC DIRECT (AWE6) '!$A$1:$O$33</definedName>
    <definedName name="Z_A4B47967_7288_4EFC_B3A3_156A4AF2D0DB_.wvu.Rows" localSheetId="10" hidden="1">'CANADA TS (CPNW)'!$51:$66</definedName>
    <definedName name="Z_A4B47967_7288_4EFC_B3A3_156A4AF2D0DB_.wvu.Rows" localSheetId="14" hidden="1">'GULF VIA XMN (GME)'!$4:$38</definedName>
    <definedName name="Z_A4B47967_7288_4EFC_B3A3_156A4AF2D0DB_.wvu.Rows" localSheetId="13" hidden="1">'TACOMA VIA YTN (EPNW)'!$8:$22</definedName>
    <definedName name="Z_ADCEEF57_9D23_4D32_B0E6_992B8F8AD223_.wvu.Cols" localSheetId="0" hidden="1">'MENU '!$L:$L</definedName>
    <definedName name="Z_ADCEEF57_9D23_4D32_B0E6_992B8F8AD223_.wvu.PrintArea" localSheetId="7" hidden="1">'BALTIMORE VIA HKG (AWE3)'!$A$1:$L$38</definedName>
    <definedName name="Z_ADCEEF57_9D23_4D32_B0E6_992B8F8AD223_.wvu.PrintArea" localSheetId="9" hidden="1">'BOSTON VIA SHA (AWE1)'!$A$1:$L$34</definedName>
    <definedName name="Z_ADCEEF57_9D23_4D32_B0E6_992B8F8AD223_.wvu.PrintArea" localSheetId="10" hidden="1">'CANADA TS (CPNW)'!$A$1:$N$33</definedName>
    <definedName name="Z_ADCEEF57_9D23_4D32_B0E6_992B8F8AD223_.wvu.PrintArea" localSheetId="14" hidden="1">'GULF VIA XMN (GME)'!$A$1:$Q$68</definedName>
    <definedName name="Z_ADCEEF57_9D23_4D32_B0E6_992B8F8AD223_.wvu.PrintArea" localSheetId="3" hidden="1">'LAS -OAK DIRECT (SEA2)'!$A$1:$J$37</definedName>
    <definedName name="Z_ADCEEF57_9D23_4D32_B0E6_992B8F8AD223_.wvu.PrintArea" localSheetId="1" hidden="1">'LGB DIRECT (SEA)'!$A$1:$H$38</definedName>
    <definedName name="Z_ADCEEF57_9D23_4D32_B0E6_992B8F8AD223_.wvu.PrintArea" localSheetId="2" hidden="1">'LGB VIA HKG (SEA)'!$A$1:$L$29</definedName>
    <definedName name="Z_ADCEEF57_9D23_4D32_B0E6_992B8F8AD223_.wvu.PrintArea" localSheetId="11" hidden="1">'SEA-VAN VIA HKG (OPNW)'!$A$1:$N$42</definedName>
    <definedName name="Z_ADCEEF57_9D23_4D32_B0E6_992B8F8AD223_.wvu.PrintArea" localSheetId="4" hidden="1">'USEC DIRECT (AWE6) '!$A$1:$O$33</definedName>
    <definedName name="Z_ADCEEF57_9D23_4D32_B0E6_992B8F8AD223_.wvu.Rows" localSheetId="10" hidden="1">'CANADA TS (CPNW)'!$51:$66</definedName>
    <definedName name="Z_ADCEEF57_9D23_4D32_B0E6_992B8F8AD223_.wvu.Rows" localSheetId="14" hidden="1">'GULF VIA XMN (GME)'!$4:$38</definedName>
    <definedName name="Z_ADCEEF57_9D23_4D32_B0E6_992B8F8AD223_.wvu.Rows" localSheetId="13" hidden="1">'TACOMA VIA YTN (EPNW)'!$8:$22</definedName>
    <definedName name="Z_D4ABD959_335C_45EC_87BE_C9BA377F0497_.wvu.Cols" localSheetId="0" hidden="1">'MENU '!$L:$L</definedName>
    <definedName name="Z_D4ABD959_335C_45EC_87BE_C9BA377F0497_.wvu.PrintArea" localSheetId="7" hidden="1">'BALTIMORE VIA HKG (AWE3)'!$A$1:$L$38</definedName>
    <definedName name="Z_D4ABD959_335C_45EC_87BE_C9BA377F0497_.wvu.PrintArea" localSheetId="9" hidden="1">'BOSTON VIA SHA (AWE1)'!$A$1:$L$34</definedName>
    <definedName name="Z_D4ABD959_335C_45EC_87BE_C9BA377F0497_.wvu.PrintArea" localSheetId="14" hidden="1">'GULF VIA XMN (GME)'!$A$1:$P$68</definedName>
    <definedName name="Z_D4ABD959_335C_45EC_87BE_C9BA377F0497_.wvu.PrintArea" localSheetId="3" hidden="1">'LAS -OAK DIRECT (SEA2)'!$A$1:$J$36</definedName>
    <definedName name="Z_D4ABD959_335C_45EC_87BE_C9BA377F0497_.wvu.PrintArea" localSheetId="1" hidden="1">'LGB DIRECT (SEA)'!$A$1:$H$38</definedName>
    <definedName name="Z_D4ABD959_335C_45EC_87BE_C9BA377F0497_.wvu.PrintArea" localSheetId="2" hidden="1">'LGB VIA HKG (SEA)'!$A$1:$L$29</definedName>
    <definedName name="Z_D4ABD959_335C_45EC_87BE_C9BA377F0497_.wvu.PrintArea" localSheetId="11" hidden="1">'SEA-VAN VIA HKG (OPNW)'!$A$1:$N$34</definedName>
    <definedName name="Z_D4ABD959_335C_45EC_87BE_C9BA377F0497_.wvu.PrintArea" localSheetId="12" hidden="1">'SEA-VAN VIA SHA (MPNW)'!$A$1:$N$34</definedName>
    <definedName name="Z_D4ABD959_335C_45EC_87BE_C9BA377F0497_.wvu.PrintArea" localSheetId="8" hidden="1">'USEC VIA SHA (AWE2)'!$A$1:$P$35</definedName>
    <definedName name="Z_D4ABD959_335C_45EC_87BE_C9BA377F0497_.wvu.Rows" localSheetId="10" hidden="1">'CANADA TS (CPNW)'!$51:$66</definedName>
    <definedName name="Z_D4ABD959_335C_45EC_87BE_C9BA377F0497_.wvu.Rows" localSheetId="14" hidden="1">'GULF VIA XMN (GME)'!$4:$38</definedName>
    <definedName name="Z_D4ABD959_335C_45EC_87BE_C9BA377F0497_.wvu.Rows" localSheetId="13" hidden="1">'TACOMA VIA YTN (EPNW)'!$8:$22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9" hidden="1">'BOSTON VIA SHA (AWE1)'!$A$1:$L$36</definedName>
    <definedName name="Z_D63838BE_F230_4BC1_8CFF_567D02D6527C_.wvu.PrintArea" localSheetId="14" hidden="1">'GULF VIA XMN (GME)'!$A$1:$O$38</definedName>
    <definedName name="Z_D63838BE_F230_4BC1_8CFF_567D02D6527C_.wvu.PrintArea" localSheetId="1" hidden="1">'LGB DIRECT (SEA)'!$A$1:$F$38</definedName>
    <definedName name="Z_D63838BE_F230_4BC1_8CFF_567D02D6527C_.wvu.PrintArea" localSheetId="11" hidden="1">'SEA-VAN VIA HKG (OPNW)'!$A$1:$N$42</definedName>
    <definedName name="Z_D63838BE_F230_4BC1_8CFF_567D02D6527C_.wvu.Rows" localSheetId="14" hidden="1">'GULF VIA XMN (GME)'!$4:$19,'GULF VIA XMN (GME)'!$29:$29</definedName>
    <definedName name="Z_D63838BE_F230_4BC1_8CFF_567D02D6527C_.wvu.Rows" localSheetId="13" hidden="1">'TACOMA VIA YTN (EPNW)'!$8:$22</definedName>
    <definedName name="Z_ECFF03AA_9995_49FD_8675_E9EB89E20521_.wvu.Cols" localSheetId="0" hidden="1">'MENU '!$L:$L</definedName>
    <definedName name="Z_ECFF03AA_9995_49FD_8675_E9EB89E20521_.wvu.PrintArea" localSheetId="7" hidden="1">'BALTIMORE VIA HKG (AWE3)'!$A$1:$L$38</definedName>
    <definedName name="Z_ECFF03AA_9995_49FD_8675_E9EB89E20521_.wvu.PrintArea" localSheetId="9" hidden="1">'BOSTON VIA SHA (AWE1)'!$A$1:$L$34</definedName>
    <definedName name="Z_ECFF03AA_9995_49FD_8675_E9EB89E20521_.wvu.PrintArea" localSheetId="10" hidden="1">'CANADA TS (CPNW)'!$A$1:$N$51</definedName>
    <definedName name="Z_ECFF03AA_9995_49FD_8675_E9EB89E20521_.wvu.PrintArea" localSheetId="14" hidden="1">'GULF VIA XMN (GME)'!$A$1:$Q$68</definedName>
    <definedName name="Z_ECFF03AA_9995_49FD_8675_E9EB89E20521_.wvu.PrintArea" localSheetId="3" hidden="1">'LAS -OAK DIRECT (SEA2)'!$A$1:$J$37</definedName>
    <definedName name="Z_ECFF03AA_9995_49FD_8675_E9EB89E20521_.wvu.PrintArea" localSheetId="1" hidden="1">'LGB DIRECT (SEA)'!$A$1:$H$38</definedName>
    <definedName name="Z_ECFF03AA_9995_49FD_8675_E9EB89E20521_.wvu.PrintArea" localSheetId="2" hidden="1">'LGB VIA HKG (SEA)'!$A$1:$L$29</definedName>
    <definedName name="Z_ECFF03AA_9995_49FD_8675_E9EB89E20521_.wvu.PrintArea" localSheetId="11" hidden="1">'SEA-VAN VIA HKG (OPNW)'!$A$1:$N$42</definedName>
    <definedName name="Z_ECFF03AA_9995_49FD_8675_E9EB89E20521_.wvu.Rows" localSheetId="10" hidden="1">'CANADA TS (CPNW)'!$51:$66</definedName>
    <definedName name="Z_ECFF03AA_9995_49FD_8675_E9EB89E20521_.wvu.Rows" localSheetId="14" hidden="1">'GULF VIA XMN (GME)'!$4:$38</definedName>
    <definedName name="Z_ECFF03AA_9995_49FD_8675_E9EB89E20521_.wvu.Rows" localSheetId="13" hidden="1">'TACOMA VIA YTN (EPNW)'!$8:$22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7" hidden="1">'BALTIMORE VIA HKG (AWE3)'!$A$1:$L$38</definedName>
    <definedName name="Z_F1738DBA_4A86_4E4E_8AA2_B6B2804E8CE9_.wvu.PrintArea" localSheetId="9" hidden="1">'BOSTON VIA SHA (AWE1)'!$A$1:$L$34</definedName>
    <definedName name="Z_F1738DBA_4A86_4E4E_8AA2_B6B2804E8CE9_.wvu.PrintArea" localSheetId="14" hidden="1">'GULF VIA XMN (GME)'!$A$1:$T$83</definedName>
    <definedName name="Z_F1738DBA_4A86_4E4E_8AA2_B6B2804E8CE9_.wvu.PrintArea" localSheetId="3" hidden="1">'LAS -OAK DIRECT (SEA2)'!$A$1:$J$37</definedName>
    <definedName name="Z_F1738DBA_4A86_4E4E_8AA2_B6B2804E8CE9_.wvu.PrintArea" localSheetId="1" hidden="1">'LGB DIRECT (SEA)'!$A$1:$H$38</definedName>
    <definedName name="Z_F1738DBA_4A86_4E4E_8AA2_B6B2804E8CE9_.wvu.PrintArea" localSheetId="2" hidden="1">'LGB VIA HKG (SEA)'!$A$1:$L$29</definedName>
    <definedName name="Z_F1738DBA_4A86_4E4E_8AA2_B6B2804E8CE9_.wvu.PrintArea" localSheetId="11" hidden="1">'SEA-VAN VIA HKG (OPNW)'!$A$1:$N$42</definedName>
    <definedName name="Z_F1738DBA_4A86_4E4E_8AA2_B6B2804E8CE9_.wvu.Rows" localSheetId="10" hidden="1">'CANADA TS (CPNW)'!$51:$66</definedName>
    <definedName name="Z_F1738DBA_4A86_4E4E_8AA2_B6B2804E8CE9_.wvu.Rows" localSheetId="14" hidden="1">'GULF VIA XMN (GME)'!$4:$38</definedName>
    <definedName name="Z_F1738DBA_4A86_4E4E_8AA2_B6B2804E8CE9_.wvu.Rows" localSheetId="13" hidden="1">'TACOMA VIA YTN (EPNW)'!$8:$22</definedName>
    <definedName name="Z_F8AC9B16_B680_443B_A0C2_C2568C2FC9DC_.wvu.Cols" localSheetId="0" hidden="1">'MENU '!$L:$L</definedName>
    <definedName name="Z_F8AC9B16_B680_443B_A0C2_C2568C2FC9DC_.wvu.Cols" localSheetId="12" hidden="1">'SEA-VAN VIA SHA (MPNW)'!#REF!</definedName>
    <definedName name="Z_F8AC9B16_B680_443B_A0C2_C2568C2FC9DC_.wvu.PrintArea" localSheetId="7" hidden="1">'BALTIMORE VIA HKG (AWE3)'!$A$1:$L$38</definedName>
    <definedName name="Z_F8AC9B16_B680_443B_A0C2_C2568C2FC9DC_.wvu.PrintArea" localSheetId="9" hidden="1">'BOSTON VIA SHA (AWE1)'!$A$1:$L$34</definedName>
    <definedName name="Z_F8AC9B16_B680_443B_A0C2_C2568C2FC9DC_.wvu.PrintArea" localSheetId="14" hidden="1">'GULF VIA XMN (GME)'!$A$1:$O$38</definedName>
    <definedName name="Z_F8AC9B16_B680_443B_A0C2_C2568C2FC9DC_.wvu.PrintArea" localSheetId="3" hidden="1">'LAS -OAK DIRECT (SEA2)'!$A$1:$J$37</definedName>
    <definedName name="Z_F8AC9B16_B680_443B_A0C2_C2568C2FC9DC_.wvu.PrintArea" localSheetId="1" hidden="1">'LGB DIRECT (SEA)'!$A$1:$F$38</definedName>
    <definedName name="Z_F8AC9B16_B680_443B_A0C2_C2568C2FC9DC_.wvu.PrintArea" localSheetId="2" hidden="1">'LGB VIA HKG (SEA)'!$A$1:$L$29</definedName>
    <definedName name="Z_F8AC9B16_B680_443B_A0C2_C2568C2FC9DC_.wvu.PrintArea" localSheetId="11" hidden="1">'SEA-VAN VIA HKG (OPNW)'!$A$1:$N$42</definedName>
    <definedName name="Z_F8AC9B16_B680_443B_A0C2_C2568C2FC9DC_.wvu.Rows" localSheetId="10" hidden="1">'CANADA TS (CPNW)'!$51:$66</definedName>
    <definedName name="Z_F8AC9B16_B680_443B_A0C2_C2568C2FC9DC_.wvu.Rows" localSheetId="14" hidden="1">'GULF VIA XMN (GME)'!$4:$38</definedName>
    <definedName name="Z_F8AC9B16_B680_443B_A0C2_C2568C2FC9DC_.wvu.Rows" localSheetId="13" hidden="1">'TACOMA VIA YTN (EPNW)'!$8:$22</definedName>
  </definedNames>
  <calcPr calcId="191029"/>
  <customWorkbookViews>
    <customWorkbookView name="Dang Quang Tuan (VN) - Personal View" guid="{1944FED4-C122-439C-B777-32A9B03BE781}" mergeInterval="0" personalView="1" maximized="1" xWindow="-8" yWindow="-8" windowWidth="1936" windowHeight="1056" tabRatio="871" activeSheetId="4"/>
    <customWorkbookView name="pc - Personal View" guid="{319ECC9D-8532-44B1-B861-16C3520A4C44}" mergeInterval="0" personalView="1" maximized="1" xWindow="-8" yWindow="-8" windowWidth="1936" windowHeight="1056" tabRatio="871" activeSheetId="5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thvu - Personal View" guid="{D63838BE-F230-4BC1-8CFF-567D02D6527C}" mergeInterval="0" personalView="1" maximized="1" xWindow="1" yWindow="1" windowWidth="1362" windowHeight="538" tabRatio="872" activeSheetId="16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Phan Thi Thu Hien (VN) - Personal View" guid="{91AC30DE-1D40-4709-B1FA-6F0FA378251B}" mergeInterval="0" personalView="1" windowWidth="1920" windowHeight="1040" tabRatio="871" activeSheetId="2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Lam Van Phat(VN) - Personal View" guid="{9BD9C074-40C7-4DEF-A2BD-D9FC2E0C67A7}" mergeInterval="0" personalView="1" xWindow="167" yWindow="70" windowWidth="1527" windowHeight="924" tabRatio="871" activeSheetId="1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Admin - Personal View" guid="{2D64A94D-C66C-4FD3-8201-7F642E1B0F95}" mergeInterval="0" personalView="1" maximized="1" xWindow="-8" yWindow="-8" windowWidth="1382" windowHeight="744" tabRatio="871" activeSheetId="2"/>
  </customWorkbookViews>
</workbook>
</file>

<file path=xl/calcChain.xml><?xml version="1.0" encoding="utf-8"?>
<calcChain xmlns="http://schemas.openxmlformats.org/spreadsheetml/2006/main">
  <c r="H16" i="4" l="1"/>
  <c r="G16" i="4"/>
  <c r="D12" i="16" l="1"/>
  <c r="D13" i="16" s="1"/>
  <c r="D14" i="16" s="1"/>
  <c r="D15" i="16" s="1"/>
  <c r="D16" i="16" s="1"/>
  <c r="D17" i="16" s="1"/>
  <c r="E12" i="16"/>
  <c r="E13" i="16" s="1"/>
  <c r="E14" i="16" s="1"/>
  <c r="E15" i="16" s="1"/>
  <c r="E16" i="16" s="1"/>
  <c r="E17" i="16" s="1"/>
  <c r="F12" i="16"/>
  <c r="F13" i="16" s="1"/>
  <c r="F14" i="16" s="1"/>
  <c r="F15" i="16" s="1"/>
  <c r="F16" i="16" s="1"/>
  <c r="F17" i="16" s="1"/>
  <c r="G12" i="16"/>
  <c r="G13" i="16" s="1"/>
  <c r="G14" i="16" s="1"/>
  <c r="G15" i="16" s="1"/>
  <c r="G16" i="16" s="1"/>
  <c r="G17" i="16" s="1"/>
  <c r="H12" i="16"/>
  <c r="H13" i="16" s="1"/>
  <c r="H14" i="16" s="1"/>
  <c r="H15" i="16" s="1"/>
  <c r="H16" i="16" s="1"/>
  <c r="H17" i="16" s="1"/>
  <c r="I12" i="16"/>
  <c r="I13" i="16" s="1"/>
  <c r="I14" i="16" s="1"/>
  <c r="I15" i="16" s="1"/>
  <c r="I16" i="16" s="1"/>
  <c r="I17" i="16" s="1"/>
  <c r="J12" i="16"/>
  <c r="J13" i="16" s="1"/>
  <c r="J14" i="16" s="1"/>
  <c r="J15" i="16" s="1"/>
  <c r="J16" i="16" s="1"/>
  <c r="J17" i="16" s="1"/>
  <c r="K12" i="16"/>
  <c r="K13" i="16" s="1"/>
  <c r="K14" i="16" s="1"/>
  <c r="K15" i="16" s="1"/>
  <c r="K16" i="16" s="1"/>
  <c r="K17" i="16" s="1"/>
  <c r="L12" i="16"/>
  <c r="L13" i="16" s="1"/>
  <c r="L14" i="16" s="1"/>
  <c r="L15" i="16" s="1"/>
  <c r="L16" i="16" s="1"/>
  <c r="L17" i="16" s="1"/>
  <c r="M12" i="16"/>
  <c r="M13" i="16" s="1"/>
  <c r="M14" i="16" s="1"/>
  <c r="M15" i="16" s="1"/>
  <c r="M16" i="16" s="1"/>
  <c r="M17" i="16" s="1"/>
  <c r="N12" i="16"/>
  <c r="N13" i="16" s="1"/>
  <c r="N14" i="16" s="1"/>
  <c r="N15" i="16" s="1"/>
  <c r="N16" i="16" s="1"/>
  <c r="N17" i="16" s="1"/>
  <c r="C12" i="16"/>
  <c r="C13" i="16" s="1"/>
  <c r="C14" i="16" s="1"/>
  <c r="C15" i="16" s="1"/>
  <c r="C16" i="16" s="1"/>
  <c r="C17" i="16" s="1"/>
  <c r="O47" i="15"/>
  <c r="O48" i="15" s="1"/>
  <c r="O49" i="15" s="1"/>
  <c r="O50" i="15" s="1"/>
  <c r="O52" i="15" s="1"/>
  <c r="P47" i="15"/>
  <c r="P48" i="15" s="1"/>
  <c r="P49" i="15" s="1"/>
  <c r="P50" i="15" s="1"/>
  <c r="P52" i="15" s="1"/>
  <c r="K47" i="15"/>
  <c r="K48" i="15" s="1"/>
  <c r="K49" i="15" s="1"/>
  <c r="K50" i="15" s="1"/>
  <c r="K52" i="15" s="1"/>
  <c r="L47" i="15"/>
  <c r="L48" i="15" s="1"/>
  <c r="L49" i="15" s="1"/>
  <c r="L50" i="15" s="1"/>
  <c r="M47" i="15"/>
  <c r="N47" i="15"/>
  <c r="I47" i="15"/>
  <c r="I48" i="15" s="1"/>
  <c r="I49" i="15" s="1"/>
  <c r="I50" i="15" s="1"/>
  <c r="I52" i="15" s="1"/>
  <c r="I53" i="15" s="1"/>
  <c r="J47" i="15"/>
  <c r="J48" i="15" s="1"/>
  <c r="J49" i="15" s="1"/>
  <c r="J50" i="15" s="1"/>
  <c r="J52" i="15" s="1"/>
  <c r="D46" i="16"/>
  <c r="D47" i="16" s="1"/>
  <c r="C46" i="16"/>
  <c r="C47" i="16" s="1"/>
  <c r="D11" i="17"/>
  <c r="D12" i="17" s="1"/>
  <c r="C11" i="17"/>
  <c r="C12" i="17" s="1"/>
  <c r="J53" i="15" l="1"/>
  <c r="L52" i="15"/>
  <c r="L53" i="15" s="1"/>
  <c r="K53" i="15"/>
  <c r="O53" i="15"/>
  <c r="P53" i="15"/>
  <c r="M49" i="15"/>
  <c r="M50" i="15" s="1"/>
  <c r="N49" i="15"/>
  <c r="N50" i="15" s="1"/>
  <c r="M52" i="15" l="1"/>
  <c r="M53" i="15" s="1"/>
  <c r="N52" i="15"/>
  <c r="N53" i="15" s="1"/>
  <c r="J13" i="13"/>
  <c r="M6" i="6" l="1"/>
  <c r="L13" i="5" l="1"/>
  <c r="L14" i="5" s="1"/>
  <c r="L15" i="5" s="1"/>
  <c r="L16" i="5" s="1"/>
  <c r="L17" i="5" s="1"/>
  <c r="L18" i="5" s="1"/>
  <c r="L19" i="5" s="1"/>
  <c r="K13" i="5"/>
  <c r="K14" i="5" s="1"/>
  <c r="K15" i="5" s="1"/>
  <c r="K16" i="5" s="1"/>
  <c r="K17" i="5" s="1"/>
  <c r="K18" i="5" s="1"/>
  <c r="K19" i="5" s="1"/>
  <c r="J13" i="5"/>
  <c r="J14" i="5" s="1"/>
  <c r="J15" i="5" s="1"/>
  <c r="J16" i="5" s="1"/>
  <c r="J17" i="5" s="1"/>
  <c r="J18" i="5" s="1"/>
  <c r="J19" i="5" s="1"/>
  <c r="I13" i="5"/>
  <c r="I14" i="5" s="1"/>
  <c r="I15" i="5" s="1"/>
  <c r="I16" i="5" s="1"/>
  <c r="I17" i="5" s="1"/>
  <c r="I18" i="5" s="1"/>
  <c r="I19" i="5" s="1"/>
  <c r="H13" i="7" l="1"/>
  <c r="H14" i="7" s="1"/>
  <c r="H15" i="7" s="1"/>
  <c r="H16" i="7" s="1"/>
  <c r="H17" i="7" s="1"/>
  <c r="G13" i="7"/>
  <c r="G14" i="7" s="1"/>
  <c r="G15" i="7" s="1"/>
  <c r="G16" i="7" s="1"/>
  <c r="G17" i="7" s="1"/>
  <c r="I13" i="7"/>
  <c r="I14" i="7" s="1"/>
  <c r="I15" i="7" s="1"/>
  <c r="I16" i="7" s="1"/>
  <c r="I17" i="7" s="1"/>
  <c r="J13" i="7"/>
  <c r="J14" i="7" s="1"/>
  <c r="J15" i="7" s="1"/>
  <c r="J16" i="7" s="1"/>
  <c r="J17" i="7" s="1"/>
  <c r="M13" i="5" l="1"/>
  <c r="N13" i="5"/>
  <c r="A54" i="15" l="1"/>
  <c r="M14" i="5" l="1"/>
  <c r="M15" i="5" s="1"/>
  <c r="M16" i="5" s="1"/>
  <c r="M17" i="5" s="1"/>
  <c r="M18" i="5" s="1"/>
  <c r="M19" i="5" s="1"/>
  <c r="N14" i="5"/>
  <c r="N15" i="5" s="1"/>
  <c r="N16" i="5" s="1"/>
  <c r="N17" i="5" s="1"/>
  <c r="N18" i="5" s="1"/>
  <c r="N19" i="5" s="1"/>
  <c r="C45" i="15" l="1"/>
  <c r="J33" i="13" l="1"/>
  <c r="N14" i="13" l="1"/>
  <c r="N15" i="13" s="1"/>
  <c r="N16" i="13" s="1"/>
  <c r="N17" i="13" s="1"/>
  <c r="N18" i="13" s="1"/>
  <c r="N19" i="13" s="1"/>
  <c r="M14" i="13"/>
  <c r="M15" i="13" s="1"/>
  <c r="M16" i="13" s="1"/>
  <c r="M17" i="13" s="1"/>
  <c r="M18" i="13" s="1"/>
  <c r="M19" i="13" s="1"/>
  <c r="L14" i="13"/>
  <c r="L15" i="13" s="1"/>
  <c r="L16" i="13" s="1"/>
  <c r="L17" i="13" s="1"/>
  <c r="L18" i="13" s="1"/>
  <c r="L19" i="13" s="1"/>
  <c r="K14" i="13"/>
  <c r="K15" i="13" s="1"/>
  <c r="K16" i="13" s="1"/>
  <c r="K17" i="13" s="1"/>
  <c r="K18" i="13" s="1"/>
  <c r="K19" i="13" s="1"/>
  <c r="J14" i="13"/>
  <c r="J15" i="13" s="1"/>
  <c r="J16" i="13" s="1"/>
  <c r="J17" i="13" s="1"/>
  <c r="J18" i="13" s="1"/>
  <c r="J19" i="13" s="1"/>
  <c r="I14" i="13"/>
  <c r="I15" i="13" s="1"/>
  <c r="I16" i="13" s="1"/>
  <c r="I17" i="13" s="1"/>
  <c r="I18" i="13" s="1"/>
  <c r="I19" i="13" s="1"/>
  <c r="N14" i="12"/>
  <c r="N15" i="12" s="1"/>
  <c r="N16" i="12" s="1"/>
  <c r="N17" i="12" s="1"/>
  <c r="N18" i="12" s="1"/>
  <c r="N19" i="12" s="1"/>
  <c r="M14" i="12"/>
  <c r="M15" i="12" s="1"/>
  <c r="M16" i="12" s="1"/>
  <c r="M17" i="12" s="1"/>
  <c r="M18" i="12" s="1"/>
  <c r="M19" i="12" s="1"/>
  <c r="L14" i="12"/>
  <c r="L15" i="12" s="1"/>
  <c r="L16" i="12" s="1"/>
  <c r="L17" i="12" s="1"/>
  <c r="L18" i="12" s="1"/>
  <c r="L19" i="12" s="1"/>
  <c r="K14" i="12"/>
  <c r="K15" i="12" s="1"/>
  <c r="K16" i="12" s="1"/>
  <c r="K17" i="12" s="1"/>
  <c r="K18" i="12" s="1"/>
  <c r="K19" i="12" s="1"/>
  <c r="J14" i="12"/>
  <c r="J15" i="12" s="1"/>
  <c r="J16" i="12" s="1"/>
  <c r="J17" i="12" s="1"/>
  <c r="J18" i="12" s="1"/>
  <c r="J19" i="12" s="1"/>
  <c r="I14" i="12"/>
  <c r="I15" i="12" s="1"/>
  <c r="I16" i="12" s="1"/>
  <c r="I17" i="12" s="1"/>
  <c r="I18" i="12" s="1"/>
  <c r="I19" i="12" s="1"/>
  <c r="C56" i="5"/>
  <c r="D56" i="5"/>
  <c r="E56" i="5"/>
  <c r="F56" i="5"/>
  <c r="I56" i="5"/>
  <c r="J56" i="5"/>
  <c r="K56" i="5"/>
  <c r="L56" i="5"/>
  <c r="M56" i="5"/>
  <c r="N56" i="5"/>
  <c r="C58" i="5"/>
  <c r="C59" i="5" s="1"/>
  <c r="C60" i="5" s="1"/>
  <c r="D58" i="5"/>
  <c r="D59" i="5" s="1"/>
  <c r="D60" i="5" s="1"/>
  <c r="E58" i="5"/>
  <c r="E59" i="5" s="1"/>
  <c r="E60" i="5" s="1"/>
  <c r="F58" i="5"/>
  <c r="F59" i="5" s="1"/>
  <c r="F60" i="5" s="1"/>
  <c r="I60" i="5"/>
  <c r="J60" i="5"/>
  <c r="K60" i="5"/>
  <c r="L60" i="5"/>
  <c r="M60" i="5"/>
  <c r="N60" i="5"/>
  <c r="E10" i="15" l="1"/>
  <c r="E11" i="15" s="1"/>
  <c r="E12" i="15" s="1"/>
  <c r="E13" i="15" s="1"/>
  <c r="F10" i="15"/>
  <c r="F11" i="15" s="1"/>
  <c r="F12" i="15" s="1"/>
  <c r="F13" i="15" s="1"/>
  <c r="E27" i="15"/>
  <c r="E28" i="15" s="1"/>
  <c r="E29" i="15" s="1"/>
  <c r="F27" i="15"/>
  <c r="F28" i="15" s="1"/>
  <c r="F29" i="15" s="1"/>
  <c r="E30" i="15"/>
  <c r="F30" i="15"/>
  <c r="R30" i="15" l="1"/>
  <c r="Q30" i="15"/>
  <c r="P30" i="15"/>
  <c r="O30" i="15"/>
  <c r="N30" i="15"/>
  <c r="M30" i="15"/>
  <c r="L30" i="15"/>
  <c r="K30" i="15"/>
  <c r="H30" i="15"/>
  <c r="G30" i="15"/>
  <c r="D30" i="15"/>
  <c r="C30" i="15"/>
  <c r="B30" i="15"/>
  <c r="A30" i="15"/>
  <c r="T27" i="15"/>
  <c r="T28" i="15" s="1"/>
  <c r="T29" i="15" s="1"/>
  <c r="S27" i="15"/>
  <c r="S28" i="15" s="1"/>
  <c r="S29" i="15" s="1"/>
  <c r="R27" i="15"/>
  <c r="R28" i="15" s="1"/>
  <c r="R29" i="15" s="1"/>
  <c r="Q27" i="15"/>
  <c r="Q28" i="15" s="1"/>
  <c r="Q29" i="15" s="1"/>
  <c r="P27" i="15"/>
  <c r="P28" i="15" s="1"/>
  <c r="P29" i="15" s="1"/>
  <c r="O27" i="15"/>
  <c r="O28" i="15" s="1"/>
  <c r="O29" i="15" s="1"/>
  <c r="N27" i="15"/>
  <c r="N28" i="15" s="1"/>
  <c r="N29" i="15" s="1"/>
  <c r="M27" i="15"/>
  <c r="M28" i="15" s="1"/>
  <c r="M29" i="15" s="1"/>
  <c r="L27" i="15"/>
  <c r="L28" i="15" s="1"/>
  <c r="L29" i="15" s="1"/>
  <c r="K27" i="15"/>
  <c r="K28" i="15" s="1"/>
  <c r="K29" i="15" s="1"/>
  <c r="H27" i="15"/>
  <c r="H28" i="15" s="1"/>
  <c r="H29" i="15" s="1"/>
  <c r="G27" i="15"/>
  <c r="G28" i="15" s="1"/>
  <c r="G29" i="15" s="1"/>
  <c r="D27" i="15"/>
  <c r="D28" i="15" s="1"/>
  <c r="D29" i="15" s="1"/>
  <c r="C27" i="15"/>
  <c r="C28" i="15" s="1"/>
  <c r="C29" i="15" s="1"/>
  <c r="R10" i="15"/>
  <c r="R11" i="15" s="1"/>
  <c r="R12" i="15" s="1"/>
  <c r="R13" i="15" s="1"/>
  <c r="Q10" i="15"/>
  <c r="Q11" i="15" s="1"/>
  <c r="Q12" i="15" s="1"/>
  <c r="Q13" i="15" s="1"/>
  <c r="P10" i="15"/>
  <c r="P11" i="15" s="1"/>
  <c r="P12" i="15" s="1"/>
  <c r="P13" i="15" s="1"/>
  <c r="O10" i="15"/>
  <c r="O11" i="15" s="1"/>
  <c r="O12" i="15" s="1"/>
  <c r="O13" i="15" s="1"/>
  <c r="N10" i="15"/>
  <c r="N11" i="15" s="1"/>
  <c r="N12" i="15" s="1"/>
  <c r="N13" i="15" s="1"/>
  <c r="M10" i="15"/>
  <c r="M11" i="15" s="1"/>
  <c r="M12" i="15" s="1"/>
  <c r="M13" i="15" s="1"/>
  <c r="L10" i="15"/>
  <c r="L11" i="15" s="1"/>
  <c r="L12" i="15" s="1"/>
  <c r="L13" i="15" s="1"/>
  <c r="K10" i="15"/>
  <c r="K11" i="15" s="1"/>
  <c r="K12" i="15" s="1"/>
  <c r="K13" i="15" s="1"/>
  <c r="H10" i="15"/>
  <c r="H11" i="15" s="1"/>
  <c r="H12" i="15" s="1"/>
  <c r="H13" i="15" s="1"/>
  <c r="G10" i="15"/>
  <c r="G11" i="15" s="1"/>
  <c r="G12" i="15" s="1"/>
  <c r="G13" i="15" s="1"/>
  <c r="D10" i="15"/>
  <c r="D11" i="15" s="1"/>
  <c r="D12" i="15" s="1"/>
  <c r="D13" i="15" s="1"/>
  <c r="C10" i="15"/>
  <c r="C11" i="15" s="1"/>
  <c r="C12" i="15" s="1"/>
  <c r="C13" i="15" s="1"/>
  <c r="J5" i="9" l="1"/>
  <c r="F69" i="14" l="1"/>
  <c r="C31" i="14"/>
  <c r="C66" i="14" s="1"/>
  <c r="E33" i="14"/>
  <c r="K5" i="11"/>
  <c r="J5" i="10"/>
  <c r="P6" i="7"/>
  <c r="R6" i="8"/>
  <c r="K8" i="1"/>
  <c r="J66" i="14"/>
  <c r="J67" i="14" s="1"/>
  <c r="J68" i="14" s="1"/>
  <c r="J69" i="14" s="1"/>
  <c r="I66" i="14"/>
  <c r="I67" i="14" s="1"/>
  <c r="I68" i="14" s="1"/>
  <c r="I69" i="14" s="1"/>
  <c r="L66" i="14"/>
  <c r="L67" i="14" s="1"/>
  <c r="L68" i="14" s="1"/>
  <c r="L69" i="14" s="1"/>
  <c r="K66" i="14"/>
  <c r="K67" i="14" s="1"/>
  <c r="K68" i="14" s="1"/>
  <c r="K69" i="14" s="1"/>
  <c r="E62" i="14"/>
  <c r="K31" i="14"/>
  <c r="K32" i="14" s="1"/>
  <c r="K33" i="14" s="1"/>
  <c r="K34" i="14" s="1"/>
  <c r="L31" i="14"/>
  <c r="L32" i="14" s="1"/>
  <c r="L33" i="14" s="1"/>
  <c r="L34" i="14" s="1"/>
  <c r="B52" i="14"/>
  <c r="A52" i="14"/>
  <c r="B51" i="14"/>
  <c r="A51" i="14"/>
  <c r="B50" i="14"/>
  <c r="A50" i="14"/>
  <c r="L49" i="14"/>
  <c r="L50" i="14" s="1"/>
  <c r="L51" i="14" s="1"/>
  <c r="L52" i="14" s="1"/>
  <c r="K49" i="14"/>
  <c r="K50" i="14" s="1"/>
  <c r="K51" i="14" s="1"/>
  <c r="K52" i="14" s="1"/>
  <c r="J49" i="14"/>
  <c r="J50" i="14" s="1"/>
  <c r="J51" i="14" s="1"/>
  <c r="J52" i="14" s="1"/>
  <c r="I49" i="14"/>
  <c r="I50" i="14" s="1"/>
  <c r="I51" i="14" s="1"/>
  <c r="I52" i="14" s="1"/>
  <c r="B49" i="14"/>
  <c r="A49" i="14"/>
  <c r="F48" i="14"/>
  <c r="E48" i="14"/>
  <c r="D48" i="14"/>
  <c r="C48" i="14"/>
  <c r="B48" i="14"/>
  <c r="A48" i="14"/>
  <c r="B34" i="14"/>
  <c r="B69" i="14" s="1"/>
  <c r="A34" i="14"/>
  <c r="A69" i="14" s="1"/>
  <c r="B33" i="14"/>
  <c r="B68" i="14" s="1"/>
  <c r="A33" i="14"/>
  <c r="A68" i="14" s="1"/>
  <c r="B32" i="14"/>
  <c r="B67" i="14" s="1"/>
  <c r="A32" i="14"/>
  <c r="A67" i="14" s="1"/>
  <c r="J31" i="14"/>
  <c r="J32" i="14" s="1"/>
  <c r="J33" i="14" s="1"/>
  <c r="J34" i="14" s="1"/>
  <c r="I31" i="14"/>
  <c r="I32" i="14" s="1"/>
  <c r="I33" i="14" s="1"/>
  <c r="I34" i="14" s="1"/>
  <c r="B31" i="14"/>
  <c r="B66" i="14" s="1"/>
  <c r="A31" i="14"/>
  <c r="A66" i="14" s="1"/>
  <c r="F30" i="14"/>
  <c r="E30" i="14"/>
  <c r="D30" i="14"/>
  <c r="D65" i="14" s="1"/>
  <c r="C30" i="14"/>
  <c r="C65" i="14" s="1"/>
  <c r="B30" i="14"/>
  <c r="B65" i="14" s="1"/>
  <c r="A30" i="14"/>
  <c r="A65" i="14" s="1"/>
  <c r="L13" i="14"/>
  <c r="L14" i="14" s="1"/>
  <c r="L15" i="14" s="1"/>
  <c r="L16" i="14" s="1"/>
  <c r="K13" i="14"/>
  <c r="K14" i="14" s="1"/>
  <c r="K15" i="14" s="1"/>
  <c r="K16" i="14" s="1"/>
  <c r="J13" i="14"/>
  <c r="J14" i="14" s="1"/>
  <c r="J15" i="14" s="1"/>
  <c r="J16" i="14" s="1"/>
  <c r="I13" i="14"/>
  <c r="I14" i="14" s="1"/>
  <c r="I15" i="14" s="1"/>
  <c r="I16" i="14" s="1"/>
  <c r="F13" i="14"/>
  <c r="F14" i="14" s="1"/>
  <c r="F15" i="14" s="1"/>
  <c r="F16" i="14" s="1"/>
  <c r="E13" i="14"/>
  <c r="E14" i="14" s="1"/>
  <c r="E15" i="14" s="1"/>
  <c r="E16" i="14" s="1"/>
  <c r="D13" i="14"/>
  <c r="D14" i="14" s="1"/>
  <c r="D15" i="14" s="1"/>
  <c r="D16" i="14" s="1"/>
  <c r="C13" i="14"/>
  <c r="C14" i="14" s="1"/>
  <c r="C15" i="14" s="1"/>
  <c r="C16" i="14" s="1"/>
  <c r="F66" i="14"/>
  <c r="E66" i="14"/>
  <c r="F31" i="14"/>
  <c r="E31" i="14"/>
  <c r="F65" i="14"/>
  <c r="E65" i="14"/>
  <c r="E32" i="14"/>
  <c r="C49" i="14"/>
  <c r="F49" i="14"/>
  <c r="E49" i="14"/>
  <c r="D50" i="14"/>
  <c r="D49" i="14"/>
  <c r="F50" i="14"/>
  <c r="E50" i="14"/>
  <c r="D51" i="14"/>
  <c r="C50" i="14"/>
  <c r="F51" i="14"/>
  <c r="E51" i="14"/>
  <c r="D52" i="14"/>
  <c r="C51" i="14"/>
  <c r="F52" i="14"/>
  <c r="E52" i="14"/>
  <c r="C52" i="14"/>
  <c r="F32" i="14"/>
  <c r="E67" i="14"/>
  <c r="E34" i="14"/>
  <c r="F67" i="14"/>
  <c r="F68" i="14"/>
  <c r="E68" i="14"/>
  <c r="F33" i="14"/>
  <c r="F34" i="14"/>
  <c r="C34" i="14"/>
  <c r="C69" i="14" s="1"/>
  <c r="D34" i="14"/>
  <c r="D69" i="14" s="1"/>
  <c r="E69" i="14"/>
  <c r="L6" i="14" l="1"/>
  <c r="D32" i="14"/>
  <c r="D67" i="14" s="1"/>
  <c r="D31" i="14"/>
  <c r="D66" i="14" s="1"/>
  <c r="M6" i="13"/>
  <c r="K5" i="3"/>
  <c r="N5" i="12"/>
  <c r="D33" i="14" l="1"/>
  <c r="D68" i="14" s="1"/>
  <c r="C32" i="14"/>
  <c r="C67" i="14" s="1"/>
  <c r="C33" i="14" l="1"/>
  <c r="C68" i="14" s="1"/>
</calcChain>
</file>

<file path=xl/sharedStrings.xml><?xml version="1.0" encoding="utf-8"?>
<sst xmlns="http://schemas.openxmlformats.org/spreadsheetml/2006/main" count="1852" uniqueCount="523">
  <si>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</si>
  <si>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</si>
  <si>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</si>
  <si>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</si>
  <si>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</si>
  <si>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</si>
  <si>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</si>
  <si>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</si>
  <si>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</si>
  <si>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</si>
  <si>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</si>
  <si>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</si>
  <si>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</si>
  <si>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VANCOUVER</t>
  </si>
  <si>
    <t>SEATTLE</t>
  </si>
  <si>
    <t>SAVANNAH</t>
  </si>
  <si>
    <t>NORFOLK</t>
  </si>
  <si>
    <t>HONG KONG</t>
  </si>
  <si>
    <t>BA RIA VUNG TAU (TCIT)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</si>
  <si>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</si>
  <si>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</si>
  <si>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</si>
  <si>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</si>
  <si>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</si>
  <si>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</si>
  <si>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</si>
  <si>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</si>
  <si>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</si>
  <si>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EMAIL : OUTBOUND1@COSCON.COM.VN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</si>
  <si>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</si>
  <si>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</si>
  <si>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</si>
  <si>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</si>
  <si>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</si>
  <si>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</si>
  <si>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</si>
  <si>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</si>
  <si>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</si>
  <si>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</si>
  <si>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PIRAEUS</t>
  </si>
  <si>
    <t>COSCO SHIPPING LINES VIETNAM</t>
  </si>
  <si>
    <t>ADD. : SAFI TOWER - 209, NGUYEN VAN THU STR., DIST. 1, HOCHIMINH CITY, VIETNAM</t>
  </si>
  <si>
    <t>Booking team : outbound1@coscon.com.vn</t>
  </si>
  <si>
    <t>COSCON SHIPPING LINES VIETNAM</t>
  </si>
  <si>
    <t>HALIFAX</t>
  </si>
  <si>
    <t>022E</t>
  </si>
  <si>
    <t>COSCO VALENCIA</t>
  </si>
  <si>
    <t>023E</t>
  </si>
  <si>
    <t>COSCO VENICE</t>
  </si>
  <si>
    <t>DIRECT SERVICE TO USEC (AWE5)</t>
  </si>
  <si>
    <t>LOS ANGELES</t>
  </si>
  <si>
    <t>024E</t>
  </si>
  <si>
    <t>BOSTON</t>
  </si>
  <si>
    <t>HOUSTON</t>
  </si>
  <si>
    <t>TBN</t>
  </si>
  <si>
    <t>06:00 THU</t>
  </si>
  <si>
    <t>06:00 WED</t>
  </si>
  <si>
    <t>08:00 SUN</t>
  </si>
  <si>
    <t>08:00 SAT</t>
  </si>
  <si>
    <t>HO CHI MINH (CAT LAI)</t>
  </si>
  <si>
    <t>1703N</t>
  </si>
  <si>
    <t>CY CUT OFF /CAT LAI</t>
  </si>
  <si>
    <t xml:space="preserve">S/I CUT OFF </t>
  </si>
  <si>
    <t>NEW ORLEANS</t>
  </si>
  <si>
    <t>MIAMI</t>
  </si>
  <si>
    <t>CLICK HERE</t>
  </si>
  <si>
    <t>CLICK  HERE</t>
  </si>
  <si>
    <t>CHARLESTON</t>
  </si>
  <si>
    <t>09:00 TUE</t>
  </si>
  <si>
    <t>09:00  FRI</t>
  </si>
  <si>
    <t>1705N</t>
  </si>
  <si>
    <t>18:00 SUN</t>
  </si>
  <si>
    <t>SHANGHAI (SHA07)</t>
  </si>
  <si>
    <t>SHANGHAI (SHA41)</t>
  </si>
  <si>
    <t>SAU PAULO</t>
  </si>
  <si>
    <t>5. SERVICE TO SEATTLE - VANCOUVER via NINGBO (MPNW)</t>
  </si>
  <si>
    <t>LONGBEACH via HONGKONG (SEA)</t>
  </si>
  <si>
    <t>MOUNT BUTLER</t>
  </si>
  <si>
    <t>COSCO BOSTON</t>
  </si>
  <si>
    <t>CY CUT OFF (CAT LAI/ ICD PHUOC LONG 3 / PHUC LONG / DONG NAI / BINH DUONG)</t>
  </si>
  <si>
    <t>COSCO AQABA</t>
  </si>
  <si>
    <t>148E</t>
  </si>
  <si>
    <t>1707N</t>
  </si>
  <si>
    <t>12:00 MON</t>
  </si>
  <si>
    <t>09:00  TUE</t>
  </si>
  <si>
    <t>12:00  THU</t>
  </si>
  <si>
    <t>6. SERVICE TO SEATTLE - VANCOUVER via HKG (OPNW)</t>
  </si>
  <si>
    <t>SEATTLE/VANCOUVER via HKG (OPNW)</t>
  </si>
  <si>
    <t>21:00</t>
  </si>
  <si>
    <t>UPDATED :</t>
  </si>
  <si>
    <t xml:space="preserve">UPDATED : </t>
  </si>
  <si>
    <t>UPDATED:</t>
  </si>
  <si>
    <t>1100</t>
  </si>
  <si>
    <t>BOSTON via SHANGHAI (AWE1)</t>
  </si>
  <si>
    <t>YANTIAN (YTN01)</t>
  </si>
  <si>
    <t>UPDATED</t>
  </si>
  <si>
    <t>TACOMA</t>
  </si>
  <si>
    <t>TACOMA via YANTIAN (EPNW)</t>
  </si>
  <si>
    <t>TACOMA (TIW04)</t>
  </si>
  <si>
    <t>EVER ULTRA</t>
  </si>
  <si>
    <t>EVER SIGMA</t>
  </si>
  <si>
    <t>EVER SALUTE</t>
  </si>
  <si>
    <t>0169-089E</t>
  </si>
  <si>
    <t>0170-072E</t>
  </si>
  <si>
    <t>SHANGHAI (SHA04)</t>
  </si>
  <si>
    <t>EVER SUMMIT</t>
  </si>
  <si>
    <t>EVER SAFETY</t>
  </si>
  <si>
    <t>0171-077E</t>
  </si>
  <si>
    <t>0172-074E</t>
  </si>
  <si>
    <t>0173-157E</t>
  </si>
  <si>
    <t>EVER STRONG</t>
  </si>
  <si>
    <t>0174-081E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</si>
  <si>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SAFI TOWER - 209 NGUYEN VAN THU STREET, DISTRICT 1, HO CHI MINH CITY, VIETNAM</t>
    </r>
  </si>
  <si>
    <t>12:00 THU</t>
  </si>
  <si>
    <t>BALTIMORE via HONGKONG (AWE3)</t>
  </si>
  <si>
    <t>WEBSITE : http://lines.coscoshipping.com</t>
  </si>
  <si>
    <t>NEW YORK
(APM Terminals Port Elizabeth)</t>
  </si>
  <si>
    <t>COSCO NAGOYA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</si>
  <si>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</si>
  <si>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</si>
  <si>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</si>
  <si>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</si>
  <si>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</si>
  <si>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(ICD PHUOC LONG 3 / PHUC LONG / DONG NAI / BINH DUONG/ CATLAI)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</si>
  <si>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</si>
  <si>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</si>
  <si>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</si>
  <si>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</si>
  <si>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</si>
  <si>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</si>
  <si>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t>LONG BEACH*</t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</si>
  <si>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</si>
  <si>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</si>
  <si>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CSCL ZEEBRUGGE</t>
  </si>
  <si>
    <t>COSCO AFRICA</t>
  </si>
  <si>
    <t>OOCL CHONGQING</t>
  </si>
  <si>
    <t>COSCO GLORY</t>
  </si>
  <si>
    <t>035E</t>
  </si>
  <si>
    <t>OOCL POLAND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</si>
  <si>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</si>
  <si>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</si>
  <si>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</si>
  <si>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</si>
  <si>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</si>
  <si>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</si>
  <si>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0" type="noConversion"/>
  </si>
  <si>
    <t>PRR01</t>
    <phoneticPr fontId="10" type="noConversion"/>
  </si>
  <si>
    <t>VAN02</t>
    <phoneticPr fontId="10" type="noConversion"/>
  </si>
  <si>
    <t>SHANGHAI</t>
    <phoneticPr fontId="11" type="noConversion"/>
  </si>
  <si>
    <t>PRINCE RUPERT</t>
    <phoneticPr fontId="11" type="noConversion"/>
  </si>
  <si>
    <t>VANCOUVER</t>
    <phoneticPr fontId="11" type="noConversion"/>
  </si>
  <si>
    <t>ETB</t>
    <phoneticPr fontId="10" type="noConversion"/>
  </si>
  <si>
    <t>ETD</t>
    <phoneticPr fontId="10" type="noConversion"/>
  </si>
  <si>
    <t>ETB</t>
    <phoneticPr fontId="10" type="noConversion"/>
  </si>
  <si>
    <t>ETD</t>
    <phoneticPr fontId="10" type="noConversion"/>
  </si>
  <si>
    <t>TUE</t>
    <phoneticPr fontId="11" type="noConversion"/>
  </si>
  <si>
    <t>WED</t>
    <phoneticPr fontId="11" type="noConversion"/>
  </si>
  <si>
    <t>SAT</t>
    <phoneticPr fontId="11" type="noConversion"/>
  </si>
  <si>
    <t>MON</t>
    <phoneticPr fontId="11" type="noConversion"/>
  </si>
  <si>
    <t>WED</t>
    <phoneticPr fontId="11" type="noConversion"/>
  </si>
  <si>
    <t>FRI</t>
    <phoneticPr fontId="11" type="noConversion"/>
  </si>
  <si>
    <t>XIN BEIJING</t>
    <phoneticPr fontId="9" type="noConversion"/>
  </si>
  <si>
    <t>109N</t>
  </si>
  <si>
    <t>SGN08</t>
  </si>
  <si>
    <t>CAT LAI</t>
  </si>
  <si>
    <t>SUN</t>
    <phoneticPr fontId="11" type="noConversion"/>
  </si>
  <si>
    <t>MON</t>
    <phoneticPr fontId="11" type="noConversion"/>
  </si>
  <si>
    <t>CY CUT OFF CAT LAI</t>
  </si>
  <si>
    <t>12:00 WED</t>
  </si>
  <si>
    <t>HKG01</t>
  </si>
  <si>
    <t>HKG01</t>
    <phoneticPr fontId="10" type="noConversion"/>
  </si>
  <si>
    <t>HONG KONG</t>
    <phoneticPr fontId="11" type="noConversion"/>
  </si>
  <si>
    <t>ETD</t>
    <phoneticPr fontId="10" type="noConversion"/>
  </si>
  <si>
    <t>LYDIA</t>
  </si>
  <si>
    <t>027N</t>
  </si>
  <si>
    <t>COSCO OCEANIA</t>
  </si>
  <si>
    <t>067N</t>
  </si>
  <si>
    <t>LIOBA</t>
  </si>
  <si>
    <t>008N</t>
  </si>
  <si>
    <t>COSCO YANTIAN</t>
  </si>
  <si>
    <t>087N</t>
  </si>
  <si>
    <t>SATTHA BHUM</t>
  </si>
  <si>
    <t>110N</t>
  </si>
  <si>
    <t>022N</t>
  </si>
  <si>
    <t>028N</t>
  </si>
  <si>
    <t>053N</t>
  </si>
  <si>
    <t>009N</t>
  </si>
  <si>
    <t>10:00  MON</t>
  </si>
  <si>
    <t>SHANGHAI 08</t>
  </si>
  <si>
    <t>T72</t>
  </si>
  <si>
    <t>085E</t>
  </si>
  <si>
    <t>CAV</t>
  </si>
  <si>
    <t>041E</t>
  </si>
  <si>
    <t>CAR</t>
  </si>
  <si>
    <t>042E</t>
  </si>
  <si>
    <t>CAM</t>
  </si>
  <si>
    <t>COSCO JEDDAH</t>
  </si>
  <si>
    <t>COSCO GENOA</t>
  </si>
  <si>
    <t>COSCO AUCKLAND</t>
  </si>
  <si>
    <t>SHANGHAI (SHA08)</t>
  </si>
  <si>
    <t>Oakland:SSA Terminal, Berths 57-59: 1999 Middle Harbor Road,CA</t>
  </si>
  <si>
    <t>HONGKONG**</t>
  </si>
  <si>
    <t>04:00 WED</t>
  </si>
  <si>
    <t>04:00 THU</t>
  </si>
  <si>
    <t>10:00 TUE</t>
  </si>
  <si>
    <t>HONGKONG
(HKG01)</t>
  </si>
  <si>
    <t>YANTIAN
(YTN01)</t>
  </si>
  <si>
    <t>XIAMEN
(XMN09)</t>
  </si>
  <si>
    <t>SHANGHAI
(SHA08)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</si>
  <si>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</si>
  <si>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</si>
  <si>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</si>
  <si>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</si>
  <si>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</si>
  <si>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</si>
  <si>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</si>
  <si>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</si>
  <si>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</si>
  <si>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</si>
  <si>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</si>
  <si>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TBA</t>
  </si>
  <si>
    <t>09:00 THU</t>
  </si>
  <si>
    <t>SEATTLE/VANCOUVER via SHANGHAI (MPNW)</t>
  </si>
  <si>
    <t>HONG KONG
(HKG01)</t>
  </si>
  <si>
    <t>AWE4</t>
  </si>
  <si>
    <t>XIAMEN</t>
  </si>
  <si>
    <t>Booking team : sgn.atd.cus@coscon.com</t>
  </si>
  <si>
    <t>USEC via SHANGHAI/XIAMEN (GME)</t>
  </si>
  <si>
    <t>OOCL BRUSSELS</t>
    <phoneticPr fontId="19" type="noConversion"/>
  </si>
  <si>
    <t>USEC via SHANGHAI (GME2)</t>
  </si>
  <si>
    <t>CY CUT OFF Tan Cang-Cai Mep Thi Vai (TCTT)</t>
  </si>
  <si>
    <t>SHA07</t>
  </si>
  <si>
    <t>18:00 THU</t>
  </si>
  <si>
    <t>16:00 FRI</t>
  </si>
  <si>
    <t>16:00 WED</t>
  </si>
  <si>
    <t>12:00 FRI</t>
  </si>
  <si>
    <t>COSCO PORTUGAL</t>
  </si>
  <si>
    <t>COSCO SHIPPING DENALI</t>
  </si>
  <si>
    <t>19:00 TUE</t>
  </si>
  <si>
    <t>19:00 WED</t>
  </si>
  <si>
    <t>Hong Kong**: Cosco-Hit Terminals (Hong Kong) Ltd</t>
  </si>
  <si>
    <t>1200</t>
  </si>
  <si>
    <t>1800</t>
  </si>
  <si>
    <t>0400</t>
  </si>
  <si>
    <t>COSCO SHIPPING ANDES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</si>
  <si>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</si>
  <si>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</si>
  <si>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</si>
  <si>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</si>
  <si>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</si>
  <si>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CY CUT OFF (CAT LAI GIANG NAM / TANAMEXCO/ SOWATCO/ PHUC LONG / DONG NAI / BINH DUONG 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</si>
  <si>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</si>
  <si>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</si>
  <si>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</si>
  <si>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</si>
  <si>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</si>
  <si>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APL SOUTHAMPTON</t>
  </si>
  <si>
    <t>BA RIA VUNG TAU (SSIT)</t>
  </si>
  <si>
    <t>Shanghai</t>
    <phoneticPr fontId="3" type="noConversion"/>
  </si>
  <si>
    <t>THU</t>
    <phoneticPr fontId="2" type="noConversion"/>
  </si>
  <si>
    <t xml:space="preserve"> HOUSTON</t>
  </si>
  <si>
    <t>CY CUT OFF GML</t>
  </si>
  <si>
    <t>EVER FAITH</t>
  </si>
  <si>
    <t>EVER FORTUNE</t>
  </si>
  <si>
    <t>CMA CGM PELLEAS</t>
  </si>
  <si>
    <t>COSCO ITALY</t>
  </si>
  <si>
    <t>COSCO ENGLAND</t>
  </si>
  <si>
    <t>045E</t>
  </si>
  <si>
    <t>EVER LIVING</t>
  </si>
  <si>
    <t>17:00 SUN</t>
  </si>
  <si>
    <t>17:00 MON</t>
  </si>
  <si>
    <t>10:00 FRI</t>
  </si>
  <si>
    <t>10:00 MON</t>
  </si>
  <si>
    <t>BA RIA VUNG TAU
(GML)</t>
  </si>
  <si>
    <t>BA RIA VUNG TAU (GML)</t>
  </si>
  <si>
    <t>COSCO SHIPPING ROSE</t>
  </si>
  <si>
    <t>015E</t>
  </si>
  <si>
    <t>COSCO DEVELOPMENT</t>
  </si>
  <si>
    <t>COSCO SHIPPING ORCHID</t>
  </si>
  <si>
    <t>EVER FAIR</t>
  </si>
  <si>
    <t>CMA CGM MEXICO</t>
  </si>
  <si>
    <t>omit</t>
  </si>
  <si>
    <t>CY CUT OFF GERMALINK</t>
  </si>
  <si>
    <t>CMA CGM ESTELLE</t>
  </si>
  <si>
    <t>037E</t>
  </si>
  <si>
    <t>OOCL BERLIN</t>
  </si>
  <si>
    <t>COSCO EXCELLENCE</t>
  </si>
  <si>
    <t>057E</t>
  </si>
  <si>
    <t>COSCO SHIPPING LOTUS</t>
  </si>
  <si>
    <t>CMA CGM ARGENTINA</t>
  </si>
  <si>
    <t>EVER LOVELY</t>
  </si>
  <si>
    <t>THALASSA PISTIS</t>
  </si>
  <si>
    <t>EVER FRANK</t>
  </si>
  <si>
    <t>COSCO NETHERLANDS</t>
  </si>
  <si>
    <t>CMA CGM CORTE REAL</t>
  </si>
  <si>
    <t>CMA CGM MARCO POLO</t>
  </si>
  <si>
    <t>CMA CGM CHILE</t>
  </si>
  <si>
    <t>XIN TAI CANG</t>
  </si>
  <si>
    <t>OOCL CHICAGO</t>
  </si>
  <si>
    <t>CY CUT OFF CMIT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</si>
  <si>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</si>
  <si>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</si>
  <si>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</si>
  <si>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</si>
  <si>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</si>
  <si>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</si>
  <si>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</si>
  <si>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</si>
  <si>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</si>
  <si>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>04 Aug</t>
  </si>
  <si>
    <t>05 Aug</t>
  </si>
  <si>
    <t>12 Aug</t>
  </si>
  <si>
    <t>19 Aug</t>
  </si>
  <si>
    <t>26 Aug</t>
  </si>
  <si>
    <t>02 Sep</t>
  </si>
  <si>
    <t>06 Aug</t>
  </si>
  <si>
    <t>13 Aug</t>
  </si>
  <si>
    <t>20 Aug</t>
  </si>
  <si>
    <t>27 Aug</t>
  </si>
  <si>
    <t>03 Sep</t>
  </si>
  <si>
    <t>01 Aug</t>
  </si>
  <si>
    <t>08 Aug</t>
  </si>
  <si>
    <t>15 Aug</t>
  </si>
  <si>
    <t>22 Aug</t>
  </si>
  <si>
    <t>29 Aug</t>
  </si>
  <si>
    <t>05 Sep</t>
  </si>
  <si>
    <t>16 Aug</t>
  </si>
  <si>
    <t>23 Aug</t>
  </si>
  <si>
    <t>30 Aug</t>
  </si>
  <si>
    <t>06 Sep</t>
  </si>
  <si>
    <t>03 Aug</t>
  </si>
  <si>
    <t>10 Aug</t>
  </si>
  <si>
    <t>17 Aug</t>
  </si>
  <si>
    <t>24 Aug</t>
  </si>
  <si>
    <t>31 Aug</t>
  </si>
  <si>
    <t>07 Sep</t>
  </si>
  <si>
    <t>11 Aug</t>
  </si>
  <si>
    <t>18 Aug</t>
  </si>
  <si>
    <t>25 Aug</t>
  </si>
  <si>
    <t>01 Sep</t>
  </si>
  <si>
    <t>08 Sep</t>
  </si>
  <si>
    <t>31 Jul</t>
  </si>
  <si>
    <t>14 Aug</t>
  </si>
  <si>
    <t>21 Aug</t>
  </si>
  <si>
    <t>28 Aug</t>
  </si>
  <si>
    <t>04 Sep</t>
  </si>
  <si>
    <t>09 Sep</t>
  </si>
  <si>
    <t>10 Sep</t>
  </si>
  <si>
    <t>0TUJXS1MA</t>
  </si>
  <si>
    <t>0TUK1S1MA</t>
  </si>
  <si>
    <t>07 Aug</t>
  </si>
  <si>
    <t>12 Sep</t>
  </si>
  <si>
    <t>13 Sep</t>
  </si>
  <si>
    <t>11 Sep</t>
  </si>
  <si>
    <t>14 Sep</t>
  </si>
  <si>
    <t>15 Sep</t>
  </si>
  <si>
    <t>027E</t>
  </si>
  <si>
    <t>OOCL BRUSSELS</t>
  </si>
  <si>
    <t>17 Sep</t>
  </si>
  <si>
    <t>21 Sep</t>
  </si>
  <si>
    <t>24 Sep</t>
  </si>
  <si>
    <t>19 Sep</t>
  </si>
  <si>
    <t>26 Sep</t>
  </si>
  <si>
    <t>28 Sep</t>
  </si>
  <si>
    <t>16 Sep</t>
  </si>
  <si>
    <t>23 Sep</t>
  </si>
  <si>
    <t>30 Sep</t>
  </si>
  <si>
    <t>COSCO SHIPPING JASMINE</t>
  </si>
  <si>
    <t>012E</t>
  </si>
  <si>
    <t>20 Sep</t>
  </si>
  <si>
    <t>27 Sep</t>
  </si>
  <si>
    <t>22 Sep</t>
  </si>
  <si>
    <t>29 Sep</t>
  </si>
  <si>
    <t>EVER FORWARD</t>
  </si>
  <si>
    <t>1019E</t>
  </si>
  <si>
    <t>1020E</t>
  </si>
  <si>
    <t>EVER LEGION</t>
  </si>
  <si>
    <t>1021E</t>
  </si>
  <si>
    <t/>
  </si>
  <si>
    <t>EVER FOREVER</t>
  </si>
  <si>
    <t>1109E</t>
  </si>
  <si>
    <t>1110E</t>
  </si>
  <si>
    <t>1111E</t>
  </si>
  <si>
    <t>1112E</t>
  </si>
  <si>
    <t>081S</t>
  </si>
  <si>
    <t>COSCO EUROPE</t>
  </si>
  <si>
    <t>257N</t>
  </si>
  <si>
    <t>0TN4RS1MA</t>
  </si>
  <si>
    <t>0TN4VS1MA</t>
  </si>
  <si>
    <t xml:space="preserve">    </t>
  </si>
  <si>
    <t>CMA CGM T. JEFFERSON</t>
  </si>
  <si>
    <t>APL SENTOSA</t>
  </si>
  <si>
    <t>CMA CGM BRAZIL</t>
  </si>
  <si>
    <t>021</t>
  </si>
  <si>
    <t>COSCO SPAIN</t>
  </si>
  <si>
    <t>046</t>
  </si>
  <si>
    <t>045</t>
  </si>
  <si>
    <t>018</t>
  </si>
  <si>
    <t>048</t>
  </si>
  <si>
    <t>COSCO HOPE</t>
  </si>
  <si>
    <t>046E</t>
  </si>
  <si>
    <t>COSCO SHIPPING PEONY</t>
  </si>
  <si>
    <t>016E</t>
  </si>
  <si>
    <t>OOCL SINGAPORE</t>
  </si>
  <si>
    <t>043E</t>
  </si>
  <si>
    <t>038E</t>
  </si>
  <si>
    <t>058E</t>
  </si>
  <si>
    <t>18 Sep</t>
  </si>
  <si>
    <t>25 Sep</t>
  </si>
  <si>
    <t>01 Oct</t>
  </si>
  <si>
    <t>04 Oct</t>
  </si>
  <si>
    <t>05 Oct</t>
  </si>
  <si>
    <t>08 Oct</t>
  </si>
  <si>
    <t>12 Oct</t>
  </si>
  <si>
    <t>15 Oct</t>
  </si>
  <si>
    <t>19 Oct</t>
  </si>
  <si>
    <t>22 Oct</t>
  </si>
  <si>
    <t>26 Oct</t>
  </si>
  <si>
    <t>29 Oct</t>
  </si>
  <si>
    <t>06 Oct</t>
  </si>
  <si>
    <t>10 Oct</t>
  </si>
  <si>
    <t>03 Oct</t>
  </si>
  <si>
    <t>17 Oct</t>
  </si>
  <si>
    <t>24 Oct</t>
  </si>
  <si>
    <t>31 Oct</t>
  </si>
  <si>
    <t>02 Nov</t>
  </si>
  <si>
    <t>07 Oct</t>
  </si>
  <si>
    <t>21 Oct</t>
  </si>
  <si>
    <t>28 Oct</t>
  </si>
  <si>
    <t>04 Nov</t>
  </si>
  <si>
    <t>CMA CGM CHRISTOPHE COLOMB</t>
  </si>
  <si>
    <t>0MB9PE1MA</t>
  </si>
  <si>
    <t>CMA CGM AMERIGO VESPUCCI</t>
  </si>
  <si>
    <t>0MB9RE1MA</t>
  </si>
  <si>
    <t>CMA CGM MAGELLAN</t>
  </si>
  <si>
    <t>0MB9TE1MA</t>
  </si>
  <si>
    <t>0MB9XE1MA</t>
  </si>
  <si>
    <t>11 Oct</t>
  </si>
  <si>
    <t>18 Oct</t>
  </si>
  <si>
    <t>25 Oct</t>
  </si>
  <si>
    <t>01 Nov</t>
  </si>
  <si>
    <t>05 Nov</t>
  </si>
  <si>
    <t>08 Nov</t>
  </si>
  <si>
    <t>13 Oct</t>
  </si>
  <si>
    <t>20 Oct</t>
  </si>
  <si>
    <t>27 Oct</t>
  </si>
  <si>
    <t>03 Nov</t>
  </si>
  <si>
    <t>09 Nov</t>
  </si>
  <si>
    <t>10 Nov</t>
  </si>
  <si>
    <t>07 Nov</t>
  </si>
  <si>
    <t>12 Nov</t>
  </si>
  <si>
    <t>14 Nov</t>
  </si>
  <si>
    <t>EVER FORE</t>
  </si>
  <si>
    <t>EVER LADEN</t>
  </si>
  <si>
    <t>1022E</t>
  </si>
  <si>
    <t>EVER LENIENT</t>
  </si>
  <si>
    <t>1023E</t>
  </si>
  <si>
    <t>1024E</t>
  </si>
  <si>
    <t>1025E</t>
  </si>
  <si>
    <t>0VCABE1MA</t>
  </si>
  <si>
    <t>02 Oct</t>
  </si>
  <si>
    <t>09 Oct</t>
  </si>
  <si>
    <t>14 Oct</t>
  </si>
  <si>
    <t>11 Nov</t>
  </si>
  <si>
    <t>EVER FIT</t>
  </si>
  <si>
    <t>1113E</t>
  </si>
  <si>
    <t>EVER LYRIC</t>
  </si>
  <si>
    <t>1114E</t>
  </si>
  <si>
    <t>1115E</t>
  </si>
  <si>
    <t>1116E</t>
  </si>
  <si>
    <t>CMA CGM J. MADISON</t>
  </si>
  <si>
    <t>0TUK5S1MA</t>
  </si>
  <si>
    <t>0TUK9S1MA</t>
  </si>
  <si>
    <t>0TUKDS1MA</t>
  </si>
  <si>
    <t>0TUKHS1MA</t>
  </si>
  <si>
    <t>021S</t>
  </si>
  <si>
    <t>CSCL SATURN</t>
  </si>
  <si>
    <t>071S</t>
  </si>
  <si>
    <t>COSCO SHIPPING ALPS</t>
  </si>
  <si>
    <t>020S</t>
  </si>
  <si>
    <t>23 Oct</t>
  </si>
  <si>
    <t>XIN CHONG QING</t>
  </si>
  <si>
    <t>134N</t>
  </si>
  <si>
    <t>177E</t>
  </si>
  <si>
    <t>OOCL VANCOUVER</t>
  </si>
  <si>
    <t>126E</t>
  </si>
  <si>
    <t>GOTTFRIED SCHULTE</t>
  </si>
  <si>
    <t>009E</t>
  </si>
  <si>
    <t>COSCO ISTANBUL</t>
  </si>
  <si>
    <t>053E</t>
  </si>
  <si>
    <t>051E</t>
  </si>
  <si>
    <t>047E</t>
  </si>
  <si>
    <t>XIN WEI HAI</t>
  </si>
  <si>
    <t>141E</t>
  </si>
  <si>
    <t>CMA CGM MELISANDE</t>
  </si>
  <si>
    <t>CMA CGM BIANCA</t>
  </si>
  <si>
    <t>CMA CGM FIGARO</t>
  </si>
  <si>
    <t>CMA CGM TANCREDI</t>
  </si>
  <si>
    <t>APL DANUBE</t>
  </si>
  <si>
    <t>GULF BRIDGE</t>
  </si>
  <si>
    <t>CMA CGM LA SCALA</t>
  </si>
  <si>
    <t>0PGABE1MA</t>
  </si>
  <si>
    <t>0PGADE1MA</t>
  </si>
  <si>
    <t>0PGAFE1MA</t>
  </si>
  <si>
    <t>0PGAHE1MA</t>
  </si>
  <si>
    <t>0PGAJE1MA</t>
  </si>
  <si>
    <t>0PGALE1MA</t>
  </si>
  <si>
    <t>0PGANE1MA</t>
  </si>
  <si>
    <t>021E</t>
  </si>
  <si>
    <t>048E</t>
  </si>
  <si>
    <t>019E</t>
  </si>
  <si>
    <t>0TUIRE1MA</t>
  </si>
  <si>
    <t>0TUIVE1MA</t>
  </si>
  <si>
    <t>CMA CGM A. LINCOLN</t>
  </si>
  <si>
    <t>0TUIZE1MA</t>
  </si>
  <si>
    <t>CMA CGM PANAMA</t>
  </si>
  <si>
    <t>0TUJ3E1MA</t>
  </si>
  <si>
    <t>CMA CGM ALEXANDER VON HUMBOLDT</t>
  </si>
  <si>
    <t xml:space="preserve">                                                                            COSCO CONTAINER LINES</t>
  </si>
  <si>
    <t xml:space="preserve">                                                                                                           DIRECT SERVICE TO LONG BEACH (SEA)</t>
  </si>
  <si>
    <t xml:space="preserve">                                                                                 COSCO CONTAINER LINES</t>
  </si>
  <si>
    <t xml:space="preserve">                                                                                                            LOS ANGELES/OAKLAND DIRECT SERVICE (SEA2)</t>
  </si>
  <si>
    <t xml:space="preserve">        BA RIA VUNG TAU (TCIT)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</si>
</sst>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m/d"/>
    <numFmt numFmtId="176" formatCode="0.00_);[Red]\(0.00\)"/>
    <numFmt numFmtId="177" formatCode="00#&quot;TUS&quot;"/>
    <numFmt numFmtId="178" formatCode="[$-409]d/mmm;@"/>
    <numFmt numFmtId="179" formatCode="_ * #,##0_ ;_ * \-#,##0_ ;_ * &quot;-&quot;_ ;_ @_ "/>
    <numFmt numFmtId="180" formatCode="[$€-C07]\ #,##0"/>
    <numFmt numFmtId="181" formatCode="[$-14809]dd/mm/yyyy;@"/>
    <numFmt numFmtId="182" formatCode="0000&quot;S&quot;"/>
    <numFmt numFmtId="183" formatCode="[$-409]d\-mmm\-yy;@"/>
  </numFmts>
  <fonts count="171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9"/>
      <color indexed="8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9"/>
      <color indexed="12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u/>
      <sz val="14"/>
      <color indexed="12"/>
      <name val="Arial"/>
      <family val="2"/>
    </font>
    <font>
      <b/>
      <sz val="10.5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u/>
      <sz val="16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sz val="12"/>
      <color indexed="12"/>
      <name val=".VnTime"/>
      <family val="2"/>
    </font>
    <font>
      <b/>
      <sz val="9"/>
      <color indexed="12"/>
      <name val="Arial"/>
      <family val="2"/>
    </font>
    <font>
      <b/>
      <u/>
      <sz val="12"/>
      <color indexed="12"/>
      <name val="Arial"/>
      <family val="2"/>
    </font>
    <font>
      <b/>
      <sz val="11"/>
      <color indexed="10"/>
      <name val="Arial"/>
      <family val="2"/>
    </font>
    <font>
      <u/>
      <sz val="9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.VnTime"/>
      <family val="2"/>
    </font>
    <font>
      <sz val="20"/>
      <color indexed="12"/>
      <name val=".VnTime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4"/>
      <color theme="1"/>
      <name val="微软雅黑"/>
      <family val="2"/>
      <charset val="134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4"/>
      <color rgb="FF000000"/>
      <name val="Calibri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b/>
      <sz val="10.5"/>
      <color indexed="10"/>
      <name val="Arial"/>
      <family val="2"/>
    </font>
    <font>
      <b/>
      <sz val="15"/>
      <color rgb="FF0000FF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Cambria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0000FF"/>
      <name val="Calibri"/>
      <family val="2"/>
      <scheme val="minor"/>
    </font>
    <font>
      <sz val="11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21">
    <xf numFmtId="0" fontId="0" fillId="0" borderId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36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33" fillId="0" borderId="0">
      <alignment vertical="center"/>
    </xf>
    <xf numFmtId="0" fontId="37" fillId="0" borderId="0">
      <alignment vertical="center"/>
    </xf>
    <xf numFmtId="0" fontId="38" fillId="0" borderId="0"/>
    <xf numFmtId="168" fontId="30" fillId="0" borderId="0">
      <alignment vertical="center"/>
    </xf>
    <xf numFmtId="166" fontId="38" fillId="0" borderId="0"/>
    <xf numFmtId="0" fontId="8" fillId="0" borderId="0"/>
    <xf numFmtId="173" fontId="37" fillId="0" borderId="0"/>
    <xf numFmtId="173" fontId="7" fillId="0" borderId="0"/>
    <xf numFmtId="173" fontId="135" fillId="0" borderId="0"/>
    <xf numFmtId="173" fontId="37" fillId="0" borderId="0">
      <alignment vertical="center"/>
    </xf>
    <xf numFmtId="173" fontId="134" fillId="0" borderId="0">
      <alignment vertical="center"/>
    </xf>
    <xf numFmtId="173" fontId="7" fillId="0" borderId="0"/>
    <xf numFmtId="168" fontId="142" fillId="0" borderId="0">
      <alignment vertical="center"/>
    </xf>
    <xf numFmtId="168" fontId="37" fillId="0" borderId="0"/>
    <xf numFmtId="168" fontId="37" fillId="0" borderId="0"/>
    <xf numFmtId="168" fontId="38" fillId="0" borderId="0"/>
    <xf numFmtId="179" fontId="37" fillId="0" borderId="0" applyFont="0" applyFill="0" applyBorder="0" applyAlignment="0" applyProtection="0">
      <alignment vertical="center"/>
    </xf>
    <xf numFmtId="168" fontId="142" fillId="0" borderId="0">
      <alignment vertical="center"/>
    </xf>
    <xf numFmtId="168" fontId="142" fillId="0" borderId="0">
      <alignment vertical="center"/>
    </xf>
    <xf numFmtId="168" fontId="142" fillId="0" borderId="0">
      <alignment vertical="center"/>
    </xf>
    <xf numFmtId="168" fontId="142" fillId="0" borderId="0">
      <alignment vertical="center"/>
    </xf>
    <xf numFmtId="168" fontId="6" fillId="0" borderId="0">
      <alignment vertical="center"/>
    </xf>
    <xf numFmtId="0" fontId="143" fillId="0" borderId="0"/>
    <xf numFmtId="178" fontId="30" fillId="0" borderId="0"/>
    <xf numFmtId="0" fontId="147" fillId="12" borderId="0" applyNumberFormat="0" applyBorder="0" applyAlignment="0" applyProtection="0">
      <alignment vertical="center"/>
    </xf>
    <xf numFmtId="0" fontId="145" fillId="9" borderId="0" applyNumberFormat="0" applyBorder="0" applyAlignment="0" applyProtection="0">
      <alignment vertical="center"/>
    </xf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30" fillId="0" borderId="0"/>
    <xf numFmtId="0" fontId="148" fillId="13" borderId="0" applyNumberFormat="0" applyBorder="0" applyAlignment="0" applyProtection="0">
      <alignment vertical="center"/>
    </xf>
    <xf numFmtId="0" fontId="150" fillId="14" borderId="43" applyNumberFormat="0" applyAlignment="0" applyProtection="0">
      <alignment vertical="center"/>
    </xf>
    <xf numFmtId="0" fontId="147" fillId="11" borderId="0" applyNumberFormat="0" applyBorder="0" applyAlignment="0" applyProtection="0">
      <alignment vertical="center"/>
    </xf>
    <xf numFmtId="0" fontId="30" fillId="0" borderId="0"/>
    <xf numFmtId="0" fontId="146" fillId="10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46" fillId="10" borderId="0" applyNumberFormat="0" applyBorder="0" applyAlignment="0" applyProtection="0"/>
    <xf numFmtId="0" fontId="147" fillId="15" borderId="0" applyNumberFormat="0" applyBorder="0" applyAlignment="0" applyProtection="0">
      <alignment vertical="center"/>
    </xf>
    <xf numFmtId="0" fontId="146" fillId="10" borderId="0" applyNumberFormat="0" applyBorder="0" applyAlignment="0" applyProtection="0"/>
    <xf numFmtId="0" fontId="30" fillId="0" borderId="0"/>
    <xf numFmtId="0" fontId="146" fillId="10" borderId="0" applyNumberFormat="0" applyBorder="0" applyAlignment="0" applyProtection="0"/>
    <xf numFmtId="0" fontId="151" fillId="15" borderId="0" applyNumberFormat="0" applyBorder="0" applyAlignment="0" applyProtection="0"/>
    <xf numFmtId="0" fontId="147" fillId="16" borderId="0" applyNumberFormat="0" applyBorder="0" applyAlignment="0" applyProtection="0">
      <alignment vertical="center"/>
    </xf>
    <xf numFmtId="0" fontId="147" fillId="17" borderId="0" applyNumberFormat="0" applyBorder="0" applyAlignment="0" applyProtection="0">
      <alignment vertical="center"/>
    </xf>
    <xf numFmtId="0" fontId="147" fillId="17" borderId="0" applyNumberFormat="0" applyBorder="0" applyAlignment="0" applyProtection="0">
      <alignment vertical="center"/>
    </xf>
    <xf numFmtId="0" fontId="147" fillId="18" borderId="0" applyNumberFormat="0" applyBorder="0" applyAlignment="0" applyProtection="0">
      <alignment vertical="center"/>
    </xf>
    <xf numFmtId="0" fontId="147" fillId="19" borderId="0" applyNumberFormat="0" applyBorder="0" applyAlignment="0" applyProtection="0">
      <alignment vertical="center"/>
    </xf>
    <xf numFmtId="0" fontId="147" fillId="20" borderId="0" applyNumberFormat="0" applyBorder="0" applyAlignment="0" applyProtection="0">
      <alignment vertical="center"/>
    </xf>
    <xf numFmtId="0" fontId="147" fillId="10" borderId="0" applyNumberFormat="0" applyBorder="0" applyAlignment="0" applyProtection="0">
      <alignment vertical="center"/>
    </xf>
    <xf numFmtId="0" fontId="147" fillId="16" borderId="0" applyNumberFormat="0" applyBorder="0" applyAlignment="0" applyProtection="0">
      <alignment vertical="center"/>
    </xf>
    <xf numFmtId="0" fontId="147" fillId="21" borderId="0" applyNumberFormat="0" applyBorder="0" applyAlignment="0" applyProtection="0">
      <alignment vertical="center"/>
    </xf>
    <xf numFmtId="0" fontId="145" fillId="22" borderId="0" applyNumberFormat="0" applyBorder="0" applyAlignment="0" applyProtection="0">
      <alignment vertical="center"/>
    </xf>
    <xf numFmtId="0" fontId="145" fillId="18" borderId="0" applyNumberFormat="0" applyBorder="0" applyAlignment="0" applyProtection="0">
      <alignment vertical="center"/>
    </xf>
    <xf numFmtId="0" fontId="145" fillId="19" borderId="0" applyNumberFormat="0" applyBorder="0" applyAlignment="0" applyProtection="0">
      <alignment vertical="center"/>
    </xf>
    <xf numFmtId="0" fontId="145" fillId="23" borderId="0" applyNumberFormat="0" applyBorder="0" applyAlignment="0" applyProtection="0">
      <alignment vertical="center"/>
    </xf>
    <xf numFmtId="0" fontId="145" fillId="3" borderId="0" applyNumberFormat="0" applyBorder="0" applyAlignment="0" applyProtection="0">
      <alignment vertical="center"/>
    </xf>
    <xf numFmtId="0" fontId="145" fillId="24" borderId="0" applyNumberFormat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178" fontId="5" fillId="0" borderId="0"/>
    <xf numFmtId="0" fontId="153" fillId="0" borderId="44" applyNumberFormat="0" applyFill="0" applyAlignment="0" applyProtection="0">
      <alignment vertical="center"/>
    </xf>
    <xf numFmtId="182" fontId="30" fillId="0" borderId="0"/>
    <xf numFmtId="182" fontId="30" fillId="0" borderId="0"/>
    <xf numFmtId="0" fontId="5" fillId="0" borderId="0"/>
    <xf numFmtId="0" fontId="143" fillId="0" borderId="0"/>
    <xf numFmtId="0" fontId="30" fillId="0" borderId="0"/>
    <xf numFmtId="0" fontId="30" fillId="0" borderId="0"/>
    <xf numFmtId="180" fontId="149" fillId="0" borderId="0"/>
    <xf numFmtId="0" fontId="146" fillId="10" borderId="0" applyNumberFormat="0" applyBorder="0" applyAlignment="0" applyProtection="0"/>
    <xf numFmtId="180" fontId="149" fillId="0" borderId="0"/>
    <xf numFmtId="180" fontId="149" fillId="0" borderId="0"/>
    <xf numFmtId="180" fontId="149" fillId="0" borderId="0"/>
    <xf numFmtId="180" fontId="149" fillId="0" borderId="0"/>
    <xf numFmtId="180" fontId="144" fillId="0" borderId="0"/>
    <xf numFmtId="0" fontId="40" fillId="0" borderId="0"/>
    <xf numFmtId="0" fontId="154" fillId="10" borderId="0" applyNumberFormat="0" applyBorder="0" applyAlignment="0" applyProtection="0">
      <alignment vertical="center"/>
    </xf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51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46" fillId="10" borderId="0" applyNumberFormat="0" applyBorder="0" applyAlignment="0" applyProtection="0"/>
    <xf numFmtId="0" fontId="155" fillId="15" borderId="0" applyNumberFormat="0" applyBorder="0" applyAlignment="0" applyProtection="0">
      <alignment vertical="center"/>
    </xf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6" fillId="0" borderId="0" applyNumberFormat="0" applyFill="0" applyBorder="0" applyAlignment="0" applyProtection="0">
      <alignment vertical="center"/>
    </xf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151" fillId="1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81" fontId="30" fillId="0" borderId="0"/>
    <xf numFmtId="0" fontId="13" fillId="0" borderId="0"/>
    <xf numFmtId="0" fontId="145" fillId="25" borderId="0" applyNumberFormat="0" applyBorder="0" applyAlignment="0" applyProtection="0">
      <alignment vertical="center"/>
    </xf>
    <xf numFmtId="0" fontId="145" fillId="26" borderId="0" applyNumberFormat="0" applyBorder="0" applyAlignment="0" applyProtection="0">
      <alignment vertical="center"/>
    </xf>
    <xf numFmtId="0" fontId="145" fillId="23" borderId="0" applyNumberFormat="0" applyBorder="0" applyAlignment="0" applyProtection="0">
      <alignment vertical="center"/>
    </xf>
    <xf numFmtId="0" fontId="145" fillId="3" borderId="0" applyNumberFormat="0" applyBorder="0" applyAlignment="0" applyProtection="0">
      <alignment vertical="center"/>
    </xf>
    <xf numFmtId="0" fontId="145" fillId="27" borderId="0" applyNumberFormat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45" applyNumberFormat="0" applyFill="0" applyAlignment="0" applyProtection="0">
      <alignment vertical="center"/>
    </xf>
    <xf numFmtId="0" fontId="159" fillId="0" borderId="46" applyNumberFormat="0" applyFill="0" applyAlignment="0" applyProtection="0">
      <alignment vertical="center"/>
    </xf>
    <xf numFmtId="0" fontId="152" fillId="0" borderId="47" applyNumberFormat="0" applyFill="0" applyAlignment="0" applyProtection="0">
      <alignment vertical="center"/>
    </xf>
    <xf numFmtId="0" fontId="160" fillId="0" borderId="0" applyNumberFormat="0" applyFill="0" applyBorder="0" applyAlignment="0" applyProtection="0"/>
    <xf numFmtId="0" fontId="161" fillId="28" borderId="48" applyNumberFormat="0" applyAlignment="0" applyProtection="0">
      <alignment vertical="center"/>
    </xf>
    <xf numFmtId="0" fontId="147" fillId="29" borderId="49" applyNumberFormat="0" applyFont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12" borderId="43" applyNumberFormat="0" applyAlignment="0" applyProtection="0">
      <alignment vertical="center"/>
    </xf>
    <xf numFmtId="0" fontId="164" fillId="14" borderId="50" applyNumberFormat="0" applyAlignment="0" applyProtection="0">
      <alignment vertical="center"/>
    </xf>
    <xf numFmtId="0" fontId="165" fillId="0" borderId="51" applyNumberFormat="0" applyFill="0" applyAlignment="0" applyProtection="0">
      <alignment vertical="center"/>
    </xf>
    <xf numFmtId="173" fontId="4" fillId="0" borderId="0"/>
    <xf numFmtId="0" fontId="166" fillId="0" borderId="0"/>
    <xf numFmtId="178" fontId="3" fillId="0" borderId="0"/>
    <xf numFmtId="0" fontId="3" fillId="0" borderId="0"/>
    <xf numFmtId="0" fontId="166" fillId="0" borderId="0"/>
    <xf numFmtId="178" fontId="2" fillId="0" borderId="0"/>
    <xf numFmtId="0" fontId="2" fillId="0" borderId="0"/>
    <xf numFmtId="183" fontId="30" fillId="0" borderId="0"/>
    <xf numFmtId="0" fontId="1" fillId="0" borderId="0"/>
    <xf numFmtId="183" fontId="1" fillId="0" borderId="0">
      <alignment vertical="center"/>
    </xf>
    <xf numFmtId="183" fontId="13" fillId="0" borderId="0"/>
    <xf numFmtId="183" fontId="13" fillId="0" borderId="0"/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>
      <alignment vertical="center"/>
    </xf>
    <xf numFmtId="183" fontId="1" fillId="0" borderId="0"/>
    <xf numFmtId="183" fontId="1" fillId="0" borderId="0"/>
    <xf numFmtId="183" fontId="13" fillId="0" borderId="0"/>
    <xf numFmtId="183" fontId="13" fillId="0" borderId="0"/>
    <xf numFmtId="183" fontId="1" fillId="0" borderId="0"/>
    <xf numFmtId="183" fontId="1" fillId="0" borderId="0"/>
    <xf numFmtId="183" fontId="167" fillId="0" borderId="0">
      <alignment vertical="center"/>
    </xf>
    <xf numFmtId="0" fontId="1" fillId="0" borderId="0"/>
    <xf numFmtId="183" fontId="30" fillId="0" borderId="0"/>
    <xf numFmtId="183" fontId="38" fillId="0" borderId="0"/>
    <xf numFmtId="183" fontId="38" fillId="0" borderId="0"/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" fillId="0" borderId="0">
      <alignment vertical="center"/>
    </xf>
    <xf numFmtId="183" fontId="169" fillId="0" borderId="0" applyNumberFormat="0" applyFill="0" applyBorder="0" applyAlignment="0" applyProtection="0">
      <alignment vertical="top"/>
      <protection locked="0"/>
    </xf>
    <xf numFmtId="179" fontId="30" fillId="0" borderId="0" applyFont="0" applyFill="0" applyBorder="0" applyAlignment="0" applyProtection="0"/>
    <xf numFmtId="183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68" fillId="0" borderId="0"/>
  </cellStyleXfs>
  <cellXfs count="785">
    <xf numFmtId="0" fontId="0" fillId="0" borderId="0" xfId="0"/>
    <xf numFmtId="0" fontId="17" fillId="0" borderId="0" xfId="12" applyFont="1" applyAlignment="1">
      <alignment vertical="center"/>
    </xf>
    <xf numFmtId="0" fontId="18" fillId="0" borderId="0" xfId="12" applyFont="1" applyBorder="1" applyAlignment="1">
      <alignment horizontal="center" vertical="center"/>
    </xf>
    <xf numFmtId="0" fontId="14" fillId="0" borderId="0" xfId="12" applyFont="1" applyAlignment="1">
      <alignment vertical="center"/>
    </xf>
    <xf numFmtId="0" fontId="13" fillId="0" borderId="0" xfId="12" applyFont="1" applyAlignment="1">
      <alignment vertical="center"/>
    </xf>
    <xf numFmtId="0" fontId="20" fillId="0" borderId="0" xfId="12" applyFont="1" applyAlignment="1">
      <alignment vertical="center"/>
    </xf>
    <xf numFmtId="16" fontId="11" fillId="0" borderId="0" xfId="12" applyNumberFormat="1" applyFont="1" applyBorder="1" applyAlignment="1">
      <alignment horizontal="center" vertical="center"/>
    </xf>
    <xf numFmtId="0" fontId="19" fillId="0" borderId="0" xfId="6" applyFont="1" applyFill="1" applyAlignment="1">
      <alignment vertical="center"/>
    </xf>
    <xf numFmtId="0" fontId="22" fillId="0" borderId="0" xfId="6" applyFont="1" applyFill="1" applyAlignment="1">
      <alignment vertical="center"/>
    </xf>
    <xf numFmtId="0" fontId="26" fillId="0" borderId="0" xfId="12" applyFont="1" applyAlignment="1">
      <alignment horizontal="left" vertical="center"/>
    </xf>
    <xf numFmtId="0" fontId="16" fillId="0" borderId="0" xfId="12" applyFont="1" applyBorder="1" applyAlignment="1">
      <alignment vertical="center"/>
    </xf>
    <xf numFmtId="0" fontId="17" fillId="2" borderId="0" xfId="12" applyFont="1" applyFill="1" applyAlignment="1">
      <alignment vertical="center"/>
    </xf>
    <xf numFmtId="0" fontId="14" fillId="2" borderId="0" xfId="12" applyFont="1" applyFill="1" applyAlignment="1">
      <alignment vertical="center"/>
    </xf>
    <xf numFmtId="0" fontId="11" fillId="2" borderId="0" xfId="12" applyFont="1" applyFill="1" applyBorder="1" applyAlignment="1">
      <alignment horizontal="centerContinuous" vertical="center"/>
    </xf>
    <xf numFmtId="0" fontId="11" fillId="2" borderId="0" xfId="12" applyFont="1" applyFill="1" applyBorder="1" applyAlignment="1">
      <alignment horizontal="left" vertical="center"/>
    </xf>
    <xf numFmtId="0" fontId="13" fillId="2" borderId="0" xfId="12" applyFont="1" applyFill="1" applyAlignment="1">
      <alignment vertical="center"/>
    </xf>
    <xf numFmtId="0" fontId="20" fillId="2" borderId="0" xfId="12" applyFont="1" applyFill="1" applyAlignment="1">
      <alignment vertical="center"/>
    </xf>
    <xf numFmtId="0" fontId="14" fillId="0" borderId="0" xfId="12" applyFont="1" applyAlignment="1">
      <alignment horizontal="center" vertical="center"/>
    </xf>
    <xf numFmtId="0" fontId="13" fillId="0" borderId="0" xfId="12" applyFont="1"/>
    <xf numFmtId="0" fontId="13" fillId="0" borderId="0" xfId="12" applyFont="1" applyAlignment="1">
      <alignment horizontal="center"/>
    </xf>
    <xf numFmtId="0" fontId="13" fillId="0" borderId="0" xfId="11" applyFont="1" applyAlignment="1">
      <alignment horizontal="center" vertical="center"/>
    </xf>
    <xf numFmtId="0" fontId="13" fillId="0" borderId="0" xfId="11" applyFont="1" applyAlignment="1">
      <alignment vertical="center"/>
    </xf>
    <xf numFmtId="16" fontId="27" fillId="0" borderId="0" xfId="12" quotePrefix="1" applyNumberFormat="1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13" fillId="2" borderId="0" xfId="12" applyFont="1" applyFill="1"/>
    <xf numFmtId="0" fontId="13" fillId="2" borderId="0" xfId="11" applyFont="1" applyFill="1" applyAlignment="1">
      <alignment vertical="center"/>
    </xf>
    <xf numFmtId="16" fontId="27" fillId="2" borderId="0" xfId="12" quotePrefix="1" applyNumberFormat="1" applyFont="1" applyFill="1" applyBorder="1" applyAlignment="1">
      <alignment horizontal="center" vertical="center"/>
    </xf>
    <xf numFmtId="0" fontId="13" fillId="2" borderId="0" xfId="6" applyFont="1" applyFill="1"/>
    <xf numFmtId="0" fontId="14" fillId="2" borderId="0" xfId="12" applyFont="1" applyFill="1"/>
    <xf numFmtId="0" fontId="13" fillId="2" borderId="0" xfId="12" applyFont="1" applyFill="1" applyAlignment="1">
      <alignment horizontal="left"/>
    </xf>
    <xf numFmtId="166" fontId="32" fillId="0" borderId="0" xfId="0" applyNumberFormat="1" applyFont="1" applyFill="1" applyBorder="1" applyAlignment="1">
      <alignment horizontal="center"/>
    </xf>
    <xf numFmtId="0" fontId="18" fillId="0" borderId="0" xfId="12" applyFont="1"/>
    <xf numFmtId="0" fontId="44" fillId="2" borderId="0" xfId="9" applyFont="1" applyFill="1" applyBorder="1" applyAlignment="1">
      <alignment vertical="center"/>
    </xf>
    <xf numFmtId="0" fontId="31" fillId="2" borderId="0" xfId="12" applyFont="1" applyFill="1" applyAlignment="1">
      <alignment vertical="center"/>
    </xf>
    <xf numFmtId="164" fontId="64" fillId="0" borderId="0" xfId="2" applyNumberFormat="1" applyFont="1" applyFill="1" applyAlignment="1" applyProtection="1">
      <alignment horizontal="left"/>
    </xf>
    <xf numFmtId="0" fontId="41" fillId="0" borderId="0" xfId="0" applyFont="1"/>
    <xf numFmtId="166" fontId="10" fillId="0" borderId="0" xfId="0" applyNumberFormat="1" applyFont="1" applyFill="1" applyBorder="1" applyAlignment="1">
      <alignment horizontal="center"/>
    </xf>
    <xf numFmtId="0" fontId="20" fillId="2" borderId="0" xfId="12" applyFont="1" applyFill="1" applyAlignment="1">
      <alignment horizontal="left" vertical="center"/>
    </xf>
    <xf numFmtId="165" fontId="22" fillId="0" borderId="0" xfId="0" applyNumberFormat="1" applyFont="1" applyFill="1" applyBorder="1" applyAlignment="1">
      <alignment horizontal="left"/>
    </xf>
    <xf numFmtId="0" fontId="18" fillId="0" borderId="0" xfId="12" applyFont="1" applyAlignment="1">
      <alignment horizontal="left"/>
    </xf>
    <xf numFmtId="0" fontId="18" fillId="2" borderId="0" xfId="12" applyFont="1" applyFill="1" applyAlignment="1">
      <alignment vertical="center"/>
    </xf>
    <xf numFmtId="0" fontId="34" fillId="0" borderId="0" xfId="12" applyFont="1" applyFill="1"/>
    <xf numFmtId="0" fontId="12" fillId="0" borderId="0" xfId="12" applyFont="1" applyFill="1" applyAlignment="1">
      <alignment horizontal="left"/>
    </xf>
    <xf numFmtId="0" fontId="12" fillId="0" borderId="0" xfId="12" applyFont="1" applyFill="1"/>
    <xf numFmtId="0" fontId="12" fillId="0" borderId="0" xfId="12" applyFont="1"/>
    <xf numFmtId="16" fontId="19" fillId="0" borderId="0" xfId="7" applyNumberFormat="1" applyFont="1" applyFill="1" applyBorder="1" applyAlignment="1">
      <alignment horizontal="left"/>
    </xf>
    <xf numFmtId="16" fontId="19" fillId="0" borderId="0" xfId="10" applyNumberFormat="1" applyFont="1" applyFill="1" applyBorder="1" applyAlignment="1">
      <alignment horizontal="left" vertical="center"/>
    </xf>
    <xf numFmtId="166" fontId="35" fillId="2" borderId="0" xfId="0" applyNumberFormat="1" applyFont="1" applyFill="1" applyBorder="1" applyAlignment="1">
      <alignment horizontal="center"/>
    </xf>
    <xf numFmtId="0" fontId="42" fillId="2" borderId="0" xfId="12" applyFont="1" applyFill="1" applyAlignment="1">
      <alignment vertical="center"/>
    </xf>
    <xf numFmtId="0" fontId="65" fillId="0" borderId="0" xfId="6" applyFont="1" applyFill="1" applyAlignment="1">
      <alignment vertical="center"/>
    </xf>
    <xf numFmtId="0" fontId="69" fillId="0" borderId="0" xfId="12" applyFont="1"/>
    <xf numFmtId="0" fontId="74" fillId="2" borderId="0" xfId="12" applyFont="1" applyFill="1" applyAlignment="1">
      <alignment vertical="center"/>
    </xf>
    <xf numFmtId="0" fontId="12" fillId="0" borderId="0" xfId="12" applyFont="1" applyFill="1" applyAlignment="1">
      <alignment horizontal="center"/>
    </xf>
    <xf numFmtId="164" fontId="76" fillId="0" borderId="0" xfId="2" applyNumberFormat="1" applyFont="1" applyFill="1" applyAlignment="1" applyProtection="1">
      <alignment horizontal="left"/>
    </xf>
    <xf numFmtId="164" fontId="77" fillId="0" borderId="0" xfId="2" applyNumberFormat="1" applyFont="1" applyFill="1" applyAlignment="1" applyProtection="1">
      <alignment horizontal="left"/>
    </xf>
    <xf numFmtId="0" fontId="69" fillId="0" borderId="0" xfId="12" applyFont="1" applyAlignment="1">
      <alignment horizontal="center" vertical="center"/>
    </xf>
    <xf numFmtId="0" fontId="19" fillId="0" borderId="0" xfId="6" applyFont="1" applyBorder="1" applyAlignment="1">
      <alignment horizontal="right"/>
    </xf>
    <xf numFmtId="0" fontId="10" fillId="0" borderId="0" xfId="12" applyFont="1" applyAlignment="1">
      <alignment vertical="center"/>
    </xf>
    <xf numFmtId="0" fontId="69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19" fillId="2" borderId="0" xfId="10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left" vertical="center"/>
    </xf>
    <xf numFmtId="166" fontId="10" fillId="2" borderId="0" xfId="0" applyNumberFormat="1" applyFont="1" applyFill="1" applyBorder="1" applyAlignment="1">
      <alignment horizontal="center"/>
    </xf>
    <xf numFmtId="166" fontId="70" fillId="0" borderId="1" xfId="0" applyNumberFormat="1" applyFont="1" applyFill="1" applyBorder="1" applyAlignment="1">
      <alignment horizontal="center" vertical="center"/>
    </xf>
    <xf numFmtId="0" fontId="13" fillId="0" borderId="0" xfId="6" applyFont="1" applyFill="1"/>
    <xf numFmtId="0" fontId="17" fillId="0" borderId="0" xfId="6" applyFont="1" applyFill="1"/>
    <xf numFmtId="0" fontId="49" fillId="0" borderId="0" xfId="6" applyFont="1" applyFill="1" applyBorder="1" applyAlignment="1">
      <alignment horizontal="center"/>
    </xf>
    <xf numFmtId="0" fontId="51" fillId="0" borderId="0" xfId="0" applyFont="1" applyFill="1"/>
    <xf numFmtId="0" fontId="48" fillId="0" borderId="0" xfId="0" applyFont="1" applyFill="1"/>
    <xf numFmtId="0" fontId="52" fillId="0" borderId="0" xfId="0" applyFont="1" applyFill="1" applyAlignment="1">
      <alignment horizontal="right"/>
    </xf>
    <xf numFmtId="0" fontId="39" fillId="0" borderId="0" xfId="2" applyFont="1" applyFill="1" applyAlignment="1" applyProtection="1"/>
    <xf numFmtId="0" fontId="0" fillId="0" borderId="0" xfId="0" applyFont="1" applyFill="1"/>
    <xf numFmtId="0" fontId="12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12" fillId="0" borderId="0" xfId="6" applyFont="1" applyFill="1" applyAlignment="1">
      <alignment vertical="center"/>
    </xf>
    <xf numFmtId="0" fontId="44" fillId="0" borderId="0" xfId="12" applyFont="1" applyFill="1" applyAlignment="1">
      <alignment horizontal="right" vertical="center"/>
    </xf>
    <xf numFmtId="1" fontId="46" fillId="0" borderId="0" xfId="12" applyNumberFormat="1" applyFont="1" applyFill="1" applyBorder="1" applyAlignment="1">
      <alignment horizontal="left" vertical="center"/>
    </xf>
    <xf numFmtId="0" fontId="55" fillId="0" borderId="0" xfId="12" applyFont="1" applyFill="1" applyAlignment="1">
      <alignment vertical="center"/>
    </xf>
    <xf numFmtId="0" fontId="56" fillId="0" borderId="0" xfId="12" applyFont="1" applyFill="1" applyAlignment="1">
      <alignment vertical="center"/>
    </xf>
    <xf numFmtId="0" fontId="20" fillId="0" borderId="0" xfId="12" applyFont="1" applyFill="1" applyAlignment="1">
      <alignment vertical="center"/>
    </xf>
    <xf numFmtId="0" fontId="11" fillId="0" borderId="0" xfId="9" applyFont="1" applyFill="1" applyAlignment="1">
      <alignment horizontal="left" vertical="center"/>
    </xf>
    <xf numFmtId="0" fontId="21" fillId="0" borderId="0" xfId="9" applyFont="1" applyFill="1" applyBorder="1" applyAlignment="1">
      <alignment vertical="center"/>
    </xf>
    <xf numFmtId="0" fontId="13" fillId="0" borderId="0" xfId="12" applyFill="1" applyAlignment="1">
      <alignment vertical="center"/>
    </xf>
    <xf numFmtId="0" fontId="13" fillId="0" borderId="0" xfId="6" applyFill="1" applyAlignment="1">
      <alignment vertical="center"/>
    </xf>
    <xf numFmtId="0" fontId="11" fillId="0" borderId="0" xfId="9" applyFont="1" applyFill="1" applyBorder="1" applyAlignment="1">
      <alignment horizontal="right" vertical="center"/>
    </xf>
    <xf numFmtId="0" fontId="11" fillId="0" borderId="0" xfId="9" applyFont="1" applyFill="1" applyBorder="1" applyAlignment="1">
      <alignment vertical="center"/>
    </xf>
    <xf numFmtId="0" fontId="57" fillId="0" borderId="0" xfId="6" applyFont="1" applyFill="1" applyAlignment="1">
      <alignment vertical="center"/>
    </xf>
    <xf numFmtId="0" fontId="47" fillId="0" borderId="0" xfId="9" applyFont="1" applyFill="1" applyAlignment="1">
      <alignment horizontal="left" vertical="center"/>
    </xf>
    <xf numFmtId="0" fontId="58" fillId="0" borderId="0" xfId="6" applyFont="1" applyFill="1"/>
    <xf numFmtId="0" fontId="19" fillId="0" borderId="0" xfId="12" applyFont="1" applyFill="1" applyBorder="1" applyAlignment="1">
      <alignment horizontal="left" vertical="center"/>
    </xf>
    <xf numFmtId="0" fontId="59" fillId="0" borderId="0" xfId="6" applyFont="1" applyFill="1"/>
    <xf numFmtId="0" fontId="58" fillId="0" borderId="0" xfId="6" applyFont="1" applyFill="1" applyAlignment="1">
      <alignment horizontal="left"/>
    </xf>
    <xf numFmtId="0" fontId="25" fillId="0" borderId="0" xfId="8" applyFont="1" applyFill="1" applyBorder="1" applyAlignment="1">
      <alignment horizontal="center"/>
    </xf>
    <xf numFmtId="0" fontId="45" fillId="0" borderId="0" xfId="6" applyFont="1" applyFill="1"/>
    <xf numFmtId="0" fontId="12" fillId="0" borderId="0" xfId="6" applyFont="1" applyFill="1"/>
    <xf numFmtId="0" fontId="13" fillId="0" borderId="0" xfId="8" applyFont="1" applyFill="1" applyBorder="1"/>
    <xf numFmtId="0" fontId="28" fillId="0" borderId="0" xfId="8" applyFont="1" applyFill="1" applyBorder="1" applyAlignment="1">
      <alignment horizontal="center"/>
    </xf>
    <xf numFmtId="0" fontId="13" fillId="0" borderId="0" xfId="8" applyFill="1" applyBorder="1"/>
    <xf numFmtId="0" fontId="62" fillId="0" borderId="0" xfId="7" applyFont="1" applyFill="1" applyAlignment="1">
      <alignment horizontal="centerContinuous"/>
    </xf>
    <xf numFmtId="0" fontId="38" fillId="0" borderId="0" xfId="8" applyFont="1" applyFill="1"/>
    <xf numFmtId="0" fontId="60" fillId="0" borderId="0" xfId="8" applyFont="1" applyFill="1"/>
    <xf numFmtId="166" fontId="28" fillId="0" borderId="0" xfId="7" applyNumberFormat="1" applyFont="1" applyFill="1" applyBorder="1" applyAlignment="1">
      <alignment horizontal="center"/>
    </xf>
    <xf numFmtId="0" fontId="61" fillId="0" borderId="0" xfId="7" applyFont="1" applyFill="1"/>
    <xf numFmtId="0" fontId="28" fillId="0" borderId="0" xfId="7" applyFont="1" applyFill="1" applyBorder="1" applyAlignment="1">
      <alignment horizontal="center"/>
    </xf>
    <xf numFmtId="0" fontId="63" fillId="0" borderId="0" xfId="7" applyFont="1" applyFill="1" applyBorder="1" applyAlignment="1">
      <alignment horizontal="centerContinuous"/>
    </xf>
    <xf numFmtId="0" fontId="63" fillId="0" borderId="0" xfId="7" applyFont="1" applyFill="1"/>
    <xf numFmtId="0" fontId="79" fillId="0" borderId="0" xfId="6" applyFont="1" applyFill="1" applyBorder="1" applyAlignment="1">
      <alignment horizontal="right"/>
    </xf>
    <xf numFmtId="0" fontId="91" fillId="0" borderId="0" xfId="0" applyFont="1" applyFill="1"/>
    <xf numFmtId="0" fontId="93" fillId="0" borderId="0" xfId="0" applyFont="1" applyFill="1"/>
    <xf numFmtId="0" fontId="42" fillId="0" borderId="0" xfId="2" applyFont="1" applyFill="1" applyAlignment="1" applyProtection="1"/>
    <xf numFmtId="0" fontId="66" fillId="0" borderId="0" xfId="0" applyFont="1" applyFill="1"/>
    <xf numFmtId="0" fontId="57" fillId="0" borderId="0" xfId="0" applyFont="1" applyFill="1"/>
    <xf numFmtId="0" fontId="85" fillId="0" borderId="0" xfId="0" applyFont="1" applyFill="1"/>
    <xf numFmtId="0" fontId="86" fillId="0" borderId="0" xfId="0" applyFont="1" applyFill="1"/>
    <xf numFmtId="0" fontId="92" fillId="0" borderId="0" xfId="6" applyFont="1" applyFill="1" applyBorder="1" applyAlignment="1">
      <alignment horizontal="center"/>
    </xf>
    <xf numFmtId="0" fontId="94" fillId="0" borderId="0" xfId="0" applyFont="1" applyFill="1"/>
    <xf numFmtId="0" fontId="95" fillId="0" borderId="0" xfId="2" applyFont="1" applyFill="1" applyAlignment="1" applyProtection="1"/>
    <xf numFmtId="0" fontId="96" fillId="0" borderId="0" xfId="0" applyFont="1" applyFill="1"/>
    <xf numFmtId="0" fontId="97" fillId="0" borderId="0" xfId="0" applyFont="1" applyFill="1"/>
    <xf numFmtId="0" fontId="90" fillId="0" borderId="0" xfId="0" applyFont="1" applyFill="1" applyAlignment="1">
      <alignment horizontal="right"/>
    </xf>
    <xf numFmtId="0" fontId="47" fillId="0" borderId="0" xfId="9" applyFont="1" applyFill="1" applyAlignment="1">
      <alignment vertical="center"/>
    </xf>
    <xf numFmtId="0" fontId="47" fillId="0" borderId="0" xfId="9" applyFont="1" applyFill="1" applyBorder="1" applyAlignment="1">
      <alignment vertical="center"/>
    </xf>
    <xf numFmtId="0" fontId="88" fillId="0" borderId="0" xfId="9" applyFont="1" applyFill="1" applyBorder="1" applyAlignment="1">
      <alignment vertical="center"/>
    </xf>
    <xf numFmtId="0" fontId="89" fillId="0" borderId="0" xfId="9" applyFont="1" applyFill="1" applyBorder="1" applyAlignment="1">
      <alignment vertical="center"/>
    </xf>
    <xf numFmtId="0" fontId="99" fillId="0" borderId="0" xfId="6" applyFont="1" applyFill="1" applyAlignment="1">
      <alignment vertical="center"/>
    </xf>
    <xf numFmtId="0" fontId="87" fillId="0" borderId="0" xfId="6" applyFont="1" applyFill="1" applyAlignment="1">
      <alignment vertical="center"/>
    </xf>
    <xf numFmtId="0" fontId="87" fillId="0" borderId="0" xfId="6" applyFont="1" applyFill="1"/>
    <xf numFmtId="0" fontId="42" fillId="0" borderId="3" xfId="2" applyFont="1" applyFill="1" applyBorder="1" applyAlignment="1" applyProtection="1"/>
    <xf numFmtId="0" fontId="85" fillId="0" borderId="3" xfId="0" applyFont="1" applyFill="1" applyBorder="1"/>
    <xf numFmtId="0" fontId="86" fillId="0" borderId="3" xfId="0" applyFont="1" applyFill="1" applyBorder="1"/>
    <xf numFmtId="0" fontId="86" fillId="0" borderId="3" xfId="0" applyFont="1" applyFill="1" applyBorder="1" applyAlignment="1">
      <alignment horizontal="right"/>
    </xf>
    <xf numFmtId="0" fontId="13" fillId="0" borderId="4" xfId="6" applyFont="1" applyFill="1" applyBorder="1"/>
    <xf numFmtId="0" fontId="13" fillId="0" borderId="5" xfId="6" applyFont="1" applyFill="1" applyBorder="1" applyAlignment="1">
      <alignment horizontal="center"/>
    </xf>
    <xf numFmtId="0" fontId="13" fillId="0" borderId="5" xfId="6" applyFont="1" applyFill="1" applyBorder="1" applyAlignment="1">
      <alignment horizontal="right"/>
    </xf>
    <xf numFmtId="0" fontId="13" fillId="0" borderId="5" xfId="6" applyFont="1" applyFill="1" applyBorder="1"/>
    <xf numFmtId="0" fontId="14" fillId="0" borderId="5" xfId="6" applyFont="1" applyFill="1" applyBorder="1"/>
    <xf numFmtId="0" fontId="13" fillId="0" borderId="6" xfId="6" applyFont="1" applyFill="1" applyBorder="1"/>
    <xf numFmtId="0" fontId="34" fillId="2" borderId="0" xfId="12" applyFont="1" applyFill="1"/>
    <xf numFmtId="0" fontId="12" fillId="2" borderId="0" xfId="12" applyFont="1" applyFill="1"/>
    <xf numFmtId="0" fontId="12" fillId="2" borderId="0" xfId="12" applyFont="1" applyFill="1" applyAlignment="1">
      <alignment horizontal="left"/>
    </xf>
    <xf numFmtId="0" fontId="19" fillId="0" borderId="0" xfId="6" applyFont="1" applyBorder="1" applyAlignment="1">
      <alignment horizontal="right" vertical="center"/>
    </xf>
    <xf numFmtId="0" fontId="10" fillId="2" borderId="0" xfId="12" applyFont="1" applyFill="1" applyAlignment="1">
      <alignment vertical="center"/>
    </xf>
    <xf numFmtId="0" fontId="0" fillId="0" borderId="0" xfId="0" applyAlignment="1"/>
    <xf numFmtId="0" fontId="13" fillId="2" borderId="0" xfId="11" applyFont="1" applyFill="1" applyAlignment="1">
      <alignment horizontal="center" vertical="center"/>
    </xf>
    <xf numFmtId="0" fontId="26" fillId="2" borderId="0" xfId="12" applyFont="1" applyFill="1" applyAlignment="1">
      <alignment horizontal="left" vertical="center"/>
    </xf>
    <xf numFmtId="0" fontId="19" fillId="2" borderId="0" xfId="6" applyFont="1" applyFill="1" applyAlignment="1">
      <alignment vertical="center"/>
    </xf>
    <xf numFmtId="0" fontId="13" fillId="2" borderId="0" xfId="6" applyFont="1" applyFill="1" applyAlignment="1">
      <alignment horizontal="center"/>
    </xf>
    <xf numFmtId="16" fontId="11" fillId="2" borderId="0" xfId="12" applyNumberFormat="1" applyFont="1" applyFill="1" applyBorder="1" applyAlignment="1">
      <alignment horizontal="center" vertical="center"/>
    </xf>
    <xf numFmtId="0" fontId="19" fillId="2" borderId="0" xfId="6" applyFont="1" applyFill="1" applyAlignment="1">
      <alignment horizontal="left" vertical="center"/>
    </xf>
    <xf numFmtId="0" fontId="65" fillId="2" borderId="0" xfId="6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0" fontId="13" fillId="2" borderId="0" xfId="12" applyFont="1" applyFill="1" applyAlignment="1">
      <alignment horizontal="center"/>
    </xf>
    <xf numFmtId="0" fontId="19" fillId="2" borderId="8" xfId="0" applyFont="1" applyFill="1" applyBorder="1" applyAlignment="1" applyProtection="1">
      <alignment horizontal="left" vertical="center"/>
    </xf>
    <xf numFmtId="166" fontId="70" fillId="2" borderId="1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 applyProtection="1">
      <alignment horizontal="left" vertical="center"/>
    </xf>
    <xf numFmtId="166" fontId="70" fillId="2" borderId="2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 applyProtection="1">
      <alignment horizontal="left" vertical="center"/>
    </xf>
    <xf numFmtId="166" fontId="70" fillId="2" borderId="7" xfId="0" applyNumberFormat="1" applyFont="1" applyFill="1" applyBorder="1" applyAlignment="1">
      <alignment horizontal="center" vertical="center"/>
    </xf>
    <xf numFmtId="166" fontId="70" fillId="2" borderId="10" xfId="0" applyNumberFormat="1" applyFont="1" applyFill="1" applyBorder="1" applyAlignment="1">
      <alignment horizontal="center" vertical="center"/>
    </xf>
    <xf numFmtId="169" fontId="19" fillId="2" borderId="1" xfId="0" applyNumberFormat="1" applyFont="1" applyFill="1" applyBorder="1" applyAlignment="1" applyProtection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horizontal="left" vertical="center"/>
    </xf>
    <xf numFmtId="169" fontId="19" fillId="2" borderId="1" xfId="10" applyNumberFormat="1" applyFont="1" applyFill="1" applyBorder="1" applyAlignment="1">
      <alignment horizontal="left" vertical="center"/>
    </xf>
    <xf numFmtId="166" fontId="70" fillId="2" borderId="13" xfId="0" applyNumberFormat="1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vertical="center"/>
    </xf>
    <xf numFmtId="166" fontId="13" fillId="2" borderId="7" xfId="0" applyNumberFormat="1" applyFont="1" applyFill="1" applyBorder="1" applyAlignment="1">
      <alignment horizontal="center" vertical="center"/>
    </xf>
    <xf numFmtId="164" fontId="77" fillId="2" borderId="0" xfId="2" applyNumberFormat="1" applyFont="1" applyFill="1" applyAlignment="1" applyProtection="1">
      <alignment horizontal="left"/>
    </xf>
    <xf numFmtId="0" fontId="19" fillId="2" borderId="0" xfId="6" applyFont="1" applyFill="1" applyBorder="1" applyAlignment="1">
      <alignment horizontal="right"/>
    </xf>
    <xf numFmtId="0" fontId="73" fillId="2" borderId="0" xfId="12" applyFont="1" applyFill="1" applyAlignment="1">
      <alignment horizontal="left" vertical="center"/>
    </xf>
    <xf numFmtId="165" fontId="22" fillId="2" borderId="0" xfId="0" applyNumberFormat="1" applyFont="1" applyFill="1" applyBorder="1" applyAlignment="1">
      <alignment horizontal="left"/>
    </xf>
    <xf numFmtId="166" fontId="32" fillId="2" borderId="0" xfId="0" applyNumberFormat="1" applyFont="1" applyFill="1" applyBorder="1" applyAlignment="1">
      <alignment horizontal="center"/>
    </xf>
    <xf numFmtId="0" fontId="18" fillId="2" borderId="0" xfId="12" applyFont="1" applyFill="1"/>
    <xf numFmtId="16" fontId="19" fillId="0" borderId="8" xfId="7" applyNumberFormat="1" applyFont="1" applyFill="1" applyBorder="1" applyAlignment="1">
      <alignment horizontal="left" vertical="center"/>
    </xf>
    <xf numFmtId="16" fontId="19" fillId="0" borderId="11" xfId="7" applyNumberFormat="1" applyFont="1" applyFill="1" applyBorder="1" applyAlignment="1">
      <alignment horizontal="left" vertical="center"/>
    </xf>
    <xf numFmtId="169" fontId="19" fillId="2" borderId="0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70" fillId="2" borderId="0" xfId="0" applyNumberFormat="1" applyFont="1" applyFill="1" applyBorder="1" applyAlignment="1">
      <alignment horizontal="center" vertical="center"/>
    </xf>
    <xf numFmtId="16" fontId="19" fillId="2" borderId="0" xfId="7" applyNumberFormat="1" applyFont="1" applyFill="1" applyBorder="1" applyAlignment="1">
      <alignment horizontal="left" vertical="center"/>
    </xf>
    <xf numFmtId="16" fontId="70" fillId="2" borderId="0" xfId="7" applyNumberFormat="1" applyFont="1" applyFill="1" applyBorder="1" applyAlignment="1">
      <alignment horizontal="center" vertical="center"/>
    </xf>
    <xf numFmtId="0" fontId="52" fillId="2" borderId="0" xfId="0" applyFont="1" applyFill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" xfId="14" applyFont="1" applyFill="1" applyBorder="1" applyAlignment="1" applyProtection="1">
      <alignment horizontal="center" vertical="center"/>
    </xf>
    <xf numFmtId="0" fontId="27" fillId="3" borderId="2" xfId="14" applyFont="1" applyFill="1" applyBorder="1" applyAlignment="1" applyProtection="1">
      <alignment horizontal="center" vertical="center"/>
    </xf>
    <xf numFmtId="167" fontId="27" fillId="3" borderId="1" xfId="14" applyNumberFormat="1" applyFont="1" applyFill="1" applyBorder="1" applyAlignment="1" applyProtection="1">
      <alignment horizontal="center" vertical="center"/>
    </xf>
    <xf numFmtId="167" fontId="27" fillId="3" borderId="1" xfId="14" quotePrefix="1" applyNumberFormat="1" applyFont="1" applyFill="1" applyBorder="1" applyAlignment="1" applyProtection="1">
      <alignment horizontal="center" vertical="center"/>
    </xf>
    <xf numFmtId="167" fontId="27" fillId="3" borderId="2" xfId="14" applyNumberFormat="1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167" fontId="27" fillId="3" borderId="12" xfId="14" quotePrefix="1" applyNumberFormat="1" applyFont="1" applyFill="1" applyBorder="1" applyAlignment="1" applyProtection="1">
      <alignment horizontal="center" vertical="center"/>
    </xf>
    <xf numFmtId="20" fontId="24" fillId="3" borderId="1" xfId="0" applyNumberFormat="1" applyFont="1" applyFill="1" applyBorder="1" applyAlignment="1">
      <alignment horizontal="center" vertical="center"/>
    </xf>
    <xf numFmtId="20" fontId="24" fillId="3" borderId="2" xfId="0" applyNumberFormat="1" applyFont="1" applyFill="1" applyBorder="1" applyAlignment="1">
      <alignment horizontal="center" vertical="center"/>
    </xf>
    <xf numFmtId="20" fontId="24" fillId="3" borderId="1" xfId="0" quotePrefix="1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/>
    </xf>
    <xf numFmtId="20" fontId="14" fillId="3" borderId="2" xfId="0" applyNumberFormat="1" applyFont="1" applyFill="1" applyBorder="1" applyAlignment="1">
      <alignment horizontal="center" vertical="center"/>
    </xf>
    <xf numFmtId="166" fontId="70" fillId="2" borderId="16" xfId="0" applyNumberFormat="1" applyFont="1" applyFill="1" applyBorder="1" applyAlignment="1">
      <alignment horizontal="center" vertical="center"/>
    </xf>
    <xf numFmtId="0" fontId="19" fillId="2" borderId="16" xfId="10" applyFont="1" applyFill="1" applyBorder="1" applyAlignment="1">
      <alignment horizontal="left" vertical="center"/>
    </xf>
    <xf numFmtId="169" fontId="19" fillId="2" borderId="16" xfId="10" applyNumberFormat="1" applyFont="1" applyFill="1" applyBorder="1" applyAlignment="1">
      <alignment horizontal="left" vertical="center"/>
    </xf>
    <xf numFmtId="0" fontId="19" fillId="2" borderId="7" xfId="10" applyFont="1" applyFill="1" applyBorder="1" applyAlignment="1">
      <alignment vertical="center"/>
    </xf>
    <xf numFmtId="16" fontId="70" fillId="0" borderId="1" xfId="7" applyNumberFormat="1" applyFont="1" applyBorder="1" applyAlignment="1">
      <alignment horizontal="center" vertical="center"/>
    </xf>
    <xf numFmtId="16" fontId="70" fillId="0" borderId="7" xfId="7" applyNumberFormat="1" applyFont="1" applyBorder="1" applyAlignment="1">
      <alignment horizontal="center" vertical="center"/>
    </xf>
    <xf numFmtId="0" fontId="12" fillId="2" borderId="0" xfId="12" applyFont="1" applyFill="1" applyAlignment="1">
      <alignment horizont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center" vertical="center"/>
    </xf>
    <xf numFmtId="166" fontId="70" fillId="0" borderId="0" xfId="0" applyNumberFormat="1" applyFont="1" applyFill="1" applyBorder="1" applyAlignment="1">
      <alignment horizontal="center" vertical="center"/>
    </xf>
    <xf numFmtId="167" fontId="27" fillId="3" borderId="12" xfId="14" applyNumberFormat="1" applyFont="1" applyFill="1" applyBorder="1" applyAlignment="1" applyProtection="1">
      <alignment horizontal="center" vertical="center"/>
    </xf>
    <xf numFmtId="0" fontId="19" fillId="2" borderId="0" xfId="10" applyFont="1" applyFill="1" applyBorder="1" applyAlignment="1">
      <alignment vertical="center"/>
    </xf>
    <xf numFmtId="169" fontId="19" fillId="0" borderId="0" xfId="0" applyNumberFormat="1" applyFont="1" applyFill="1" applyBorder="1" applyAlignment="1" applyProtection="1">
      <alignment horizontal="center" vertical="center"/>
    </xf>
    <xf numFmtId="0" fontId="39" fillId="2" borderId="0" xfId="12" applyFont="1" applyFill="1" applyAlignment="1">
      <alignment vertical="center"/>
    </xf>
    <xf numFmtId="0" fontId="18" fillId="2" borderId="0" xfId="12" applyFont="1" applyFill="1" applyAlignment="1">
      <alignment horizontal="left"/>
    </xf>
    <xf numFmtId="0" fontId="27" fillId="3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20" fontId="24" fillId="3" borderId="17" xfId="0" applyNumberFormat="1" applyFont="1" applyFill="1" applyBorder="1" applyAlignment="1">
      <alignment horizontal="center" vertical="center"/>
    </xf>
    <xf numFmtId="0" fontId="13" fillId="2" borderId="0" xfId="12" applyFont="1" applyFill="1" applyBorder="1"/>
    <xf numFmtId="0" fontId="27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7" fillId="2" borderId="1" xfId="14" applyFont="1" applyFill="1" applyBorder="1" applyAlignment="1" applyProtection="1">
      <alignment horizontal="center" vertical="center"/>
    </xf>
    <xf numFmtId="20" fontId="24" fillId="2" borderId="1" xfId="0" applyNumberFormat="1" applyFont="1" applyFill="1" applyBorder="1" applyAlignment="1">
      <alignment horizontal="center" vertical="center"/>
    </xf>
    <xf numFmtId="167" fontId="27" fillId="2" borderId="12" xfId="14" quotePrefix="1" applyNumberFormat="1" applyFont="1" applyFill="1" applyBorder="1" applyAlignment="1" applyProtection="1">
      <alignment horizontal="center" vertical="center"/>
    </xf>
    <xf numFmtId="171" fontId="19" fillId="2" borderId="0" xfId="6" applyNumberFormat="1" applyFont="1" applyFill="1" applyBorder="1" applyAlignment="1"/>
    <xf numFmtId="171" fontId="19" fillId="0" borderId="0" xfId="6" applyNumberFormat="1" applyFont="1" applyBorder="1" applyAlignment="1"/>
    <xf numFmtId="0" fontId="38" fillId="0" borderId="0" xfId="12" applyFont="1"/>
    <xf numFmtId="175" fontId="19" fillId="2" borderId="1" xfId="10" applyNumberFormat="1" applyFont="1" applyFill="1" applyBorder="1" applyAlignment="1">
      <alignment horizontal="left" vertical="center"/>
    </xf>
    <xf numFmtId="0" fontId="73" fillId="0" borderId="18" xfId="12" applyFont="1" applyBorder="1" applyAlignment="1">
      <alignment horizontal="left" vertical="center"/>
    </xf>
    <xf numFmtId="0" fontId="19" fillId="2" borderId="18" xfId="0" applyFont="1" applyFill="1" applyBorder="1" applyAlignment="1" applyProtection="1">
      <alignment horizontal="center" vertical="center"/>
    </xf>
    <xf numFmtId="176" fontId="19" fillId="2" borderId="1" xfId="10" applyNumberFormat="1" applyFont="1" applyFill="1" applyBorder="1" applyAlignment="1">
      <alignment horizontal="left" vertical="center"/>
    </xf>
    <xf numFmtId="169" fontId="19" fillId="2" borderId="7" xfId="0" applyNumberFormat="1" applyFont="1" applyFill="1" applyBorder="1" applyAlignment="1" applyProtection="1">
      <alignment horizontal="center" vertical="center"/>
    </xf>
    <xf numFmtId="169" fontId="19" fillId="2" borderId="1" xfId="10" applyNumberFormat="1" applyFont="1" applyFill="1" applyBorder="1" applyAlignment="1">
      <alignment horizontal="center" vertical="center"/>
    </xf>
    <xf numFmtId="169" fontId="19" fillId="2" borderId="7" xfId="10" applyNumberFormat="1" applyFont="1" applyFill="1" applyBorder="1" applyAlignment="1">
      <alignment horizontal="center" vertical="center"/>
    </xf>
    <xf numFmtId="166" fontId="70" fillId="2" borderId="18" xfId="0" applyNumberFormat="1" applyFont="1" applyFill="1" applyBorder="1" applyAlignment="1">
      <alignment horizontal="center" vertical="center"/>
    </xf>
    <xf numFmtId="16" fontId="19" fillId="2" borderId="18" xfId="7" applyNumberFormat="1" applyFont="1" applyFill="1" applyBorder="1" applyAlignment="1">
      <alignment horizontal="left" vertical="center"/>
    </xf>
    <xf numFmtId="169" fontId="19" fillId="2" borderId="18" xfId="0" applyNumberFormat="1" applyFont="1" applyFill="1" applyBorder="1" applyAlignment="1" applyProtection="1">
      <alignment horizontal="center" vertical="center"/>
    </xf>
    <xf numFmtId="171" fontId="19" fillId="4" borderId="0" xfId="6" applyNumberFormat="1" applyFont="1" applyFill="1" applyBorder="1" applyAlignment="1"/>
    <xf numFmtId="176" fontId="19" fillId="0" borderId="7" xfId="10" applyNumberFormat="1" applyFont="1" applyFill="1" applyBorder="1" applyAlignment="1">
      <alignment horizontal="left" vertical="center"/>
    </xf>
    <xf numFmtId="169" fontId="19" fillId="0" borderId="7" xfId="10" applyNumberFormat="1" applyFont="1" applyFill="1" applyBorder="1" applyAlignment="1">
      <alignment horizontal="center" vertical="center"/>
    </xf>
    <xf numFmtId="0" fontId="12" fillId="0" borderId="0" xfId="12" applyFont="1" applyFill="1" applyBorder="1" applyAlignment="1">
      <alignment horizontal="center"/>
    </xf>
    <xf numFmtId="172" fontId="19" fillId="2" borderId="17" xfId="0" applyNumberFormat="1" applyFont="1" applyFill="1" applyBorder="1" applyAlignment="1" applyProtection="1">
      <alignment horizontal="center" vertical="center"/>
    </xf>
    <xf numFmtId="172" fontId="19" fillId="2" borderId="34" xfId="0" applyNumberFormat="1" applyFont="1" applyFill="1" applyBorder="1" applyAlignment="1" applyProtection="1">
      <alignment horizontal="center" vertical="center"/>
    </xf>
    <xf numFmtId="0" fontId="11" fillId="2" borderId="0" xfId="12" applyFont="1" applyFill="1" applyBorder="1" applyAlignment="1">
      <alignment horizontal="center" vertical="center"/>
    </xf>
    <xf numFmtId="0" fontId="19" fillId="2" borderId="0" xfId="10" applyFont="1" applyFill="1" applyBorder="1" applyAlignment="1">
      <alignment horizontal="center" vertical="center"/>
    </xf>
    <xf numFmtId="0" fontId="12" fillId="0" borderId="0" xfId="12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6" fontId="70" fillId="2" borderId="36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0" fontId="18" fillId="0" borderId="0" xfId="12" applyFont="1" applyAlignment="1">
      <alignment horizontal="center"/>
    </xf>
    <xf numFmtId="0" fontId="20" fillId="2" borderId="0" xfId="12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166" fontId="112" fillId="4" borderId="1" xfId="0" applyNumberFormat="1" applyFont="1" applyFill="1" applyBorder="1" applyAlignment="1">
      <alignment horizontal="center" vertical="center"/>
    </xf>
    <xf numFmtId="0" fontId="113" fillId="2" borderId="0" xfId="10" applyFont="1" applyFill="1" applyBorder="1" applyAlignment="1">
      <alignment horizontal="left" vertical="center"/>
    </xf>
    <xf numFmtId="169" fontId="113" fillId="2" borderId="0" xfId="10" applyNumberFormat="1" applyFont="1" applyFill="1" applyBorder="1" applyAlignment="1">
      <alignment horizontal="left" vertical="center"/>
    </xf>
    <xf numFmtId="0" fontId="13" fillId="0" borderId="0" xfId="12" applyFont="1" applyBorder="1"/>
    <xf numFmtId="0" fontId="52" fillId="0" borderId="0" xfId="0" applyFont="1" applyAlignment="1"/>
    <xf numFmtId="0" fontId="118" fillId="0" borderId="0" xfId="0" applyFont="1" applyAlignment="1"/>
    <xf numFmtId="0" fontId="119" fillId="0" borderId="0" xfId="0" applyFont="1" applyFill="1"/>
    <xf numFmtId="0" fontId="120" fillId="0" borderId="0" xfId="6" applyFont="1" applyFill="1" applyBorder="1" applyAlignment="1">
      <alignment horizontal="left"/>
    </xf>
    <xf numFmtId="0" fontId="121" fillId="0" borderId="0" xfId="0" applyFont="1" applyAlignment="1"/>
    <xf numFmtId="0" fontId="122" fillId="0" borderId="0" xfId="0" applyFont="1" applyFill="1" applyAlignment="1">
      <alignment horizontal="right"/>
    </xf>
    <xf numFmtId="0" fontId="123" fillId="0" borderId="0" xfId="2" applyFont="1" applyFill="1" applyAlignment="1" applyProtection="1"/>
    <xf numFmtId="171" fontId="79" fillId="0" borderId="0" xfId="6" applyNumberFormat="1" applyFont="1" applyFill="1" applyBorder="1" applyAlignment="1">
      <alignment horizontal="left"/>
    </xf>
    <xf numFmtId="0" fontId="13" fillId="4" borderId="0" xfId="12" applyFont="1" applyFill="1" applyAlignment="1">
      <alignment vertical="center"/>
    </xf>
    <xf numFmtId="0" fontId="14" fillId="4" borderId="0" xfId="12" applyFont="1" applyFill="1" applyAlignment="1">
      <alignment vertical="center"/>
    </xf>
    <xf numFmtId="0" fontId="13" fillId="4" borderId="0" xfId="12" applyFont="1" applyFill="1"/>
    <xf numFmtId="0" fontId="17" fillId="4" borderId="0" xfId="12" applyFont="1" applyFill="1" applyAlignment="1">
      <alignment horizontal="center" vertical="center"/>
    </xf>
    <xf numFmtId="0" fontId="10" fillId="4" borderId="0" xfId="12" applyFont="1" applyFill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20" fontId="14" fillId="4" borderId="2" xfId="0" applyNumberFormat="1" applyFont="1" applyFill="1" applyBorder="1" applyAlignment="1">
      <alignment horizontal="center" vertical="center"/>
    </xf>
    <xf numFmtId="166" fontId="70" fillId="4" borderId="2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right"/>
    </xf>
    <xf numFmtId="14" fontId="19" fillId="0" borderId="0" xfId="6" applyNumberFormat="1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</xf>
    <xf numFmtId="170" fontId="18" fillId="0" borderId="0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</xf>
    <xf numFmtId="0" fontId="14" fillId="0" borderId="0" xfId="12" applyFont="1"/>
    <xf numFmtId="0" fontId="66" fillId="0" borderId="0" xfId="0" applyFont="1" applyAlignment="1"/>
    <xf numFmtId="0" fontId="108" fillId="0" borderId="0" xfId="2" applyFont="1" applyAlignment="1" applyProtection="1">
      <alignment horizontal="center" vertical="center"/>
    </xf>
    <xf numFmtId="0" fontId="108" fillId="0" borderId="0" xfId="2" applyFont="1" applyFill="1" applyAlignment="1" applyProtection="1">
      <alignment horizontal="center" vertical="center"/>
    </xf>
    <xf numFmtId="0" fontId="42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39" fillId="0" borderId="0" xfId="2" applyFont="1" applyFill="1" applyAlignment="1" applyProtection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0" fillId="0" borderId="0" xfId="6" applyFont="1" applyFill="1" applyBorder="1" applyAlignment="1">
      <alignment horizontal="left" vertical="center"/>
    </xf>
    <xf numFmtId="0" fontId="92" fillId="0" borderId="0" xfId="6" applyFont="1" applyFill="1" applyBorder="1" applyAlignment="1">
      <alignment horizontal="center" vertical="center"/>
    </xf>
    <xf numFmtId="0" fontId="116" fillId="0" borderId="0" xfId="2" applyFont="1" applyFill="1" applyAlignment="1" applyProtection="1">
      <alignment horizontal="right" vertical="center"/>
    </xf>
    <xf numFmtId="0" fontId="117" fillId="0" borderId="0" xfId="2" applyFont="1" applyFill="1" applyAlignment="1" applyProtection="1">
      <alignment vertical="center"/>
    </xf>
    <xf numFmtId="0" fontId="14" fillId="0" borderId="0" xfId="12" applyFont="1" applyAlignment="1">
      <alignment horizontal="left" vertical="center"/>
    </xf>
    <xf numFmtId="0" fontId="126" fillId="6" borderId="1" xfId="0" applyFont="1" applyFill="1" applyBorder="1" applyAlignment="1">
      <alignment horizontal="center" vertical="center"/>
    </xf>
    <xf numFmtId="20" fontId="126" fillId="6" borderId="1" xfId="0" applyNumberFormat="1" applyFont="1" applyFill="1" applyBorder="1" applyAlignment="1">
      <alignment horizontal="center" vertical="center"/>
    </xf>
    <xf numFmtId="0" fontId="127" fillId="0" borderId="1" xfId="0" applyFont="1" applyBorder="1" applyAlignment="1">
      <alignment vertical="center"/>
    </xf>
    <xf numFmtId="0" fontId="127" fillId="0" borderId="1" xfId="0" applyFont="1" applyBorder="1" applyAlignment="1">
      <alignment horizontal="center" vertical="center"/>
    </xf>
    <xf numFmtId="16" fontId="128" fillId="0" borderId="38" xfId="7" applyNumberFormat="1" applyFont="1" applyBorder="1" applyAlignment="1">
      <alignment horizontal="left"/>
    </xf>
    <xf numFmtId="49" fontId="128" fillId="0" borderId="38" xfId="7" applyNumberFormat="1" applyFont="1" applyBorder="1" applyAlignment="1">
      <alignment horizontal="center"/>
    </xf>
    <xf numFmtId="0" fontId="129" fillId="0" borderId="0" xfId="0" applyFont="1"/>
    <xf numFmtId="0" fontId="11" fillId="0" borderId="1" xfId="0" applyFont="1" applyFill="1" applyBorder="1" applyAlignment="1">
      <alignment horizontal="center" vertical="center"/>
    </xf>
    <xf numFmtId="49" fontId="128" fillId="0" borderId="38" xfId="7" quotePrefix="1" applyNumberFormat="1" applyFont="1" applyBorder="1" applyAlignment="1">
      <alignment horizontal="center"/>
    </xf>
    <xf numFmtId="0" fontId="70" fillId="2" borderId="0" xfId="10" applyFont="1" applyFill="1" applyBorder="1" applyAlignment="1">
      <alignment horizontal="left" vertical="center"/>
    </xf>
    <xf numFmtId="169" fontId="70" fillId="2" borderId="0" xfId="10" applyNumberFormat="1" applyFont="1" applyFill="1" applyBorder="1" applyAlignment="1">
      <alignment horizontal="left" vertical="center"/>
    </xf>
    <xf numFmtId="173" fontId="24" fillId="7" borderId="1" xfId="0" applyNumberFormat="1" applyFont="1" applyFill="1" applyBorder="1" applyAlignment="1" applyProtection="1">
      <alignment horizontal="center"/>
    </xf>
    <xf numFmtId="167" fontId="24" fillId="7" borderId="39" xfId="0" applyNumberFormat="1" applyFont="1" applyFill="1" applyBorder="1" applyAlignment="1" applyProtection="1">
      <alignment horizontal="center"/>
    </xf>
    <xf numFmtId="0" fontId="130" fillId="2" borderId="0" xfId="9" applyFont="1" applyFill="1" applyBorder="1" applyAlignment="1">
      <alignment vertical="center"/>
    </xf>
    <xf numFmtId="166" fontId="70" fillId="2" borderId="12" xfId="0" applyNumberFormat="1" applyFont="1" applyFill="1" applyBorder="1" applyAlignment="1">
      <alignment horizontal="center" vertical="center"/>
    </xf>
    <xf numFmtId="164" fontId="108" fillId="0" borderId="0" xfId="2" applyNumberFormat="1" applyFont="1" applyFill="1" applyAlignment="1" applyProtection="1">
      <alignment horizontal="left"/>
    </xf>
    <xf numFmtId="164" fontId="108" fillId="2" borderId="0" xfId="2" applyNumberFormat="1" applyFont="1" applyFill="1" applyAlignment="1" applyProtection="1">
      <alignment horizontal="left"/>
    </xf>
    <xf numFmtId="2" fontId="32" fillId="0" borderId="0" xfId="0" applyNumberFormat="1" applyFont="1" applyFill="1" applyBorder="1" applyAlignment="1">
      <alignment horizontal="center"/>
    </xf>
    <xf numFmtId="164" fontId="77" fillId="2" borderId="0" xfId="2" applyNumberFormat="1" applyFont="1" applyFill="1" applyAlignment="1" applyProtection="1">
      <alignment horizontal="left" vertical="center"/>
    </xf>
    <xf numFmtId="0" fontId="13" fillId="2" borderId="0" xfId="12" applyFont="1" applyFill="1" applyAlignment="1">
      <alignment horizontal="left" vertical="center"/>
    </xf>
    <xf numFmtId="0" fontId="115" fillId="0" borderId="0" xfId="12" applyFont="1" applyBorder="1" applyAlignment="1">
      <alignment vertical="center"/>
    </xf>
    <xf numFmtId="166" fontId="114" fillId="2" borderId="0" xfId="0" applyNumberFormat="1" applyFont="1" applyFill="1" applyBorder="1" applyAlignment="1">
      <alignment horizontal="center" vertical="center"/>
    </xf>
    <xf numFmtId="0" fontId="112" fillId="0" borderId="0" xfId="12" applyFont="1" applyBorder="1" applyAlignment="1">
      <alignment vertical="center"/>
    </xf>
    <xf numFmtId="0" fontId="18" fillId="0" borderId="0" xfId="12" applyFont="1" applyBorder="1" applyAlignment="1">
      <alignment vertical="center"/>
    </xf>
    <xf numFmtId="166" fontId="35" fillId="2" borderId="0" xfId="0" applyNumberFormat="1" applyFont="1" applyFill="1" applyBorder="1" applyAlignment="1">
      <alignment horizontal="center" vertical="center"/>
    </xf>
    <xf numFmtId="0" fontId="13" fillId="0" borderId="0" xfId="12" applyFont="1" applyBorder="1" applyAlignment="1">
      <alignment vertical="center"/>
    </xf>
    <xf numFmtId="0" fontId="34" fillId="2" borderId="0" xfId="12" applyFont="1" applyFill="1" applyAlignment="1">
      <alignment vertical="center"/>
    </xf>
    <xf numFmtId="0" fontId="12" fillId="2" borderId="0" xfId="12" applyFont="1" applyFill="1" applyAlignment="1">
      <alignment vertical="center"/>
    </xf>
    <xf numFmtId="0" fontId="131" fillId="8" borderId="0" xfId="4" applyFont="1" applyFill="1" applyAlignment="1">
      <alignment horizontal="center" vertical="center"/>
    </xf>
    <xf numFmtId="0" fontId="131" fillId="8" borderId="0" xfId="4" applyFont="1" applyFill="1" applyAlignment="1">
      <alignment vertical="center"/>
    </xf>
    <xf numFmtId="0" fontId="13" fillId="2" borderId="0" xfId="6" applyFont="1" applyFill="1" applyAlignment="1">
      <alignment horizontal="center" vertical="center"/>
    </xf>
    <xf numFmtId="0" fontId="13" fillId="2" borderId="0" xfId="6" applyFont="1" applyFill="1" applyAlignment="1">
      <alignment vertical="center"/>
    </xf>
    <xf numFmtId="0" fontId="13" fillId="2" borderId="0" xfId="12" applyFont="1" applyFill="1" applyAlignment="1">
      <alignment horizontal="center" vertical="center"/>
    </xf>
    <xf numFmtId="0" fontId="133" fillId="5" borderId="0" xfId="12" applyFont="1" applyFill="1" applyAlignment="1">
      <alignment vertical="center"/>
    </xf>
    <xf numFmtId="166" fontId="70" fillId="0" borderId="7" xfId="0" applyNumberFormat="1" applyFont="1" applyFill="1" applyBorder="1" applyAlignment="1">
      <alignment horizontal="center" vertical="center"/>
    </xf>
    <xf numFmtId="166" fontId="70" fillId="2" borderId="4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 applyProtection="1">
      <alignment horizontal="left" vertical="center"/>
    </xf>
    <xf numFmtId="169" fontId="19" fillId="4" borderId="0" xfId="0" applyNumberFormat="1" applyFont="1" applyFill="1" applyBorder="1" applyAlignment="1" applyProtection="1">
      <alignment horizontal="center" vertical="center"/>
    </xf>
    <xf numFmtId="166" fontId="70" fillId="4" borderId="0" xfId="0" applyNumberFormat="1" applyFont="1" applyFill="1" applyBorder="1" applyAlignment="1">
      <alignment horizontal="center" vertical="center"/>
    </xf>
    <xf numFmtId="0" fontId="19" fillId="4" borderId="0" xfId="10" applyFont="1" applyFill="1" applyBorder="1" applyAlignment="1">
      <alignment horizontal="left" vertical="center"/>
    </xf>
    <xf numFmtId="169" fontId="19" fillId="4" borderId="0" xfId="10" applyNumberFormat="1" applyFont="1" applyFill="1" applyBorder="1" applyAlignment="1">
      <alignment horizontal="left" vertical="center"/>
    </xf>
    <xf numFmtId="166" fontId="70" fillId="4" borderId="1" xfId="0" applyNumberFormat="1" applyFont="1" applyFill="1" applyBorder="1" applyAlignment="1">
      <alignment horizontal="center" vertical="center"/>
    </xf>
    <xf numFmtId="0" fontId="137" fillId="0" borderId="0" xfId="12" applyFont="1" applyFill="1" applyAlignment="1">
      <alignment vertical="center"/>
    </xf>
    <xf numFmtId="0" fontId="138" fillId="0" borderId="8" xfId="0" applyFont="1" applyFill="1" applyBorder="1" applyAlignment="1" applyProtection="1">
      <alignment horizontal="center" vertic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vertical="center"/>
    </xf>
    <xf numFmtId="166" fontId="70" fillId="0" borderId="40" xfId="0" applyNumberFormat="1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166" fontId="70" fillId="0" borderId="12" xfId="0" applyNumberFormat="1" applyFont="1" applyFill="1" applyBorder="1" applyAlignment="1">
      <alignment horizontal="center" vertical="center"/>
    </xf>
    <xf numFmtId="0" fontId="140" fillId="0" borderId="40" xfId="0" applyFont="1" applyBorder="1" applyAlignment="1" applyProtection="1">
      <alignment horizontal="center"/>
      <protection locked="0" hidden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9" fontId="19" fillId="2" borderId="40" xfId="10" applyNumberFormat="1" applyFont="1" applyFill="1" applyBorder="1" applyAlignment="1">
      <alignment horizontal="center" vertical="center"/>
    </xf>
    <xf numFmtId="0" fontId="17" fillId="2" borderId="0" xfId="12" applyFont="1" applyFill="1"/>
    <xf numFmtId="166" fontId="141" fillId="2" borderId="0" xfId="0" applyNumberFormat="1" applyFont="1" applyFill="1" applyBorder="1" applyAlignment="1">
      <alignment horizontal="center" vertical="center"/>
    </xf>
    <xf numFmtId="0" fontId="65" fillId="5" borderId="0" xfId="12" applyFont="1" applyFill="1" applyBorder="1" applyAlignment="1">
      <alignment horizontal="left" vertical="center"/>
    </xf>
    <xf numFmtId="0" fontId="65" fillId="5" borderId="0" xfId="0" applyFont="1" applyFill="1" applyBorder="1" applyAlignment="1" applyProtection="1">
      <alignment horizontal="center" vertical="center"/>
    </xf>
    <xf numFmtId="166" fontId="141" fillId="5" borderId="0" xfId="0" applyNumberFormat="1" applyFont="1" applyFill="1" applyBorder="1" applyAlignment="1">
      <alignment horizontal="center" vertical="center"/>
    </xf>
    <xf numFmtId="0" fontId="19" fillId="0" borderId="1" xfId="10" applyNumberFormat="1" applyFont="1" applyFill="1" applyBorder="1" applyAlignment="1" applyProtection="1">
      <alignment horizontal="center" vertical="center"/>
    </xf>
    <xf numFmtId="175" fontId="19" fillId="2" borderId="40" xfId="1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70" fillId="4" borderId="40" xfId="0" applyNumberFormat="1" applyFont="1" applyFill="1" applyBorder="1" applyAlignment="1">
      <alignment horizontal="center" vertical="center"/>
    </xf>
    <xf numFmtId="166" fontId="112" fillId="2" borderId="4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38" fillId="0" borderId="0" xfId="0" applyFont="1" applyFill="1" applyBorder="1" applyAlignment="1" applyProtection="1">
      <alignment horizontal="center" vertical="center"/>
    </xf>
    <xf numFmtId="175" fontId="19" fillId="2" borderId="0" xfId="10" applyNumberFormat="1" applyFont="1" applyFill="1" applyBorder="1" applyAlignment="1">
      <alignment horizontal="left" vertical="center"/>
    </xf>
    <xf numFmtId="169" fontId="19" fillId="2" borderId="0" xfId="10" applyNumberFormat="1" applyFont="1" applyFill="1" applyBorder="1" applyAlignment="1">
      <alignment horizontal="center" vertical="center"/>
    </xf>
    <xf numFmtId="169" fontId="19" fillId="0" borderId="40" xfId="10" applyNumberFormat="1" applyFont="1" applyFill="1" applyBorder="1" applyAlignment="1">
      <alignment horizontal="center" vertical="center"/>
    </xf>
    <xf numFmtId="0" fontId="139" fillId="2" borderId="0" xfId="12" applyFont="1" applyFill="1"/>
    <xf numFmtId="169" fontId="19" fillId="4" borderId="40" xfId="0" applyNumberFormat="1" applyFont="1" applyFill="1" applyBorder="1" applyAlignment="1" applyProtection="1">
      <alignment horizontal="center" vertical="center"/>
    </xf>
    <xf numFmtId="166" fontId="112" fillId="0" borderId="12" xfId="0" applyNumberFormat="1" applyFont="1" applyFill="1" applyBorder="1" applyAlignment="1">
      <alignment horizontal="center" vertical="center"/>
    </xf>
    <xf numFmtId="0" fontId="23" fillId="4" borderId="0" xfId="12" applyFont="1" applyFill="1" applyBorder="1" applyAlignment="1">
      <alignment horizontal="left" vertical="center"/>
    </xf>
    <xf numFmtId="0" fontId="23" fillId="4" borderId="0" xfId="12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6" fillId="4" borderId="0" xfId="12" applyFont="1" applyFill="1" applyBorder="1" applyAlignment="1">
      <alignment horizontal="left" vertical="center"/>
    </xf>
    <xf numFmtId="0" fontId="16" fillId="4" borderId="0" xfId="12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164" fontId="77" fillId="4" borderId="0" xfId="2" applyNumberFormat="1" applyFont="1" applyFill="1" applyAlignment="1" applyProtection="1">
      <alignment horizontal="left"/>
    </xf>
    <xf numFmtId="0" fontId="11" fillId="4" borderId="0" xfId="12" applyFont="1" applyFill="1" applyBorder="1" applyAlignment="1">
      <alignment horizontal="left" vertical="center"/>
    </xf>
    <xf numFmtId="0" fontId="11" fillId="4" borderId="0" xfId="12" applyFont="1" applyFill="1" applyBorder="1" applyAlignment="1">
      <alignment horizontal="center" vertical="center"/>
    </xf>
    <xf numFmtId="0" fontId="19" fillId="4" borderId="0" xfId="6" applyFont="1" applyFill="1" applyBorder="1" applyAlignment="1">
      <alignment horizontal="right"/>
    </xf>
    <xf numFmtId="171" fontId="19" fillId="4" borderId="0" xfId="6" applyNumberFormat="1" applyFont="1" applyFill="1" applyBorder="1" applyAlignment="1">
      <alignment horizontal="right"/>
    </xf>
    <xf numFmtId="0" fontId="52" fillId="4" borderId="0" xfId="0" applyFont="1" applyFill="1" applyAlignment="1">
      <alignment horizontal="left"/>
    </xf>
    <xf numFmtId="0" fontId="14" fillId="4" borderId="0" xfId="12" applyFont="1" applyFill="1"/>
    <xf numFmtId="0" fontId="13" fillId="4" borderId="0" xfId="12" applyFont="1" applyFill="1" applyAlignment="1">
      <alignment horizontal="left"/>
    </xf>
    <xf numFmtId="0" fontId="82" fillId="4" borderId="3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wrapText="1"/>
    </xf>
    <xf numFmtId="0" fontId="67" fillId="4" borderId="33" xfId="0" applyFont="1" applyFill="1" applyBorder="1" applyAlignment="1">
      <alignment horizontal="center" vertical="center"/>
    </xf>
    <xf numFmtId="0" fontId="67" fillId="4" borderId="29" xfId="0" applyFont="1" applyFill="1" applyBorder="1" applyAlignment="1">
      <alignment horizontal="center" vertical="center"/>
    </xf>
    <xf numFmtId="0" fontId="82" fillId="4" borderId="33" xfId="0" applyFont="1" applyFill="1" applyBorder="1" applyAlignment="1">
      <alignment horizontal="center" vertical="center"/>
    </xf>
    <xf numFmtId="0" fontId="82" fillId="4" borderId="29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 wrapText="1"/>
    </xf>
    <xf numFmtId="0" fontId="82" fillId="4" borderId="24" xfId="0" applyFont="1" applyFill="1" applyBorder="1" applyAlignment="1">
      <alignment horizontal="center" vertical="center"/>
    </xf>
    <xf numFmtId="0" fontId="67" fillId="4" borderId="35" xfId="0" applyFont="1" applyFill="1" applyBorder="1" applyAlignment="1">
      <alignment horizontal="center" vertical="center"/>
    </xf>
    <xf numFmtId="0" fontId="82" fillId="4" borderId="31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7" fillId="4" borderId="40" xfId="14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82" fillId="4" borderId="3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20" fontId="24" fillId="4" borderId="40" xfId="0" quotePrefix="1" applyNumberFormat="1" applyFont="1" applyFill="1" applyBorder="1" applyAlignment="1">
      <alignment horizontal="center" vertical="center"/>
    </xf>
    <xf numFmtId="167" fontId="27" fillId="4" borderId="12" xfId="14" quotePrefix="1" applyNumberFormat="1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20" fontId="14" fillId="4" borderId="40" xfId="0" applyNumberFormat="1" applyFont="1" applyFill="1" applyBorder="1" applyAlignment="1">
      <alignment horizontal="center" vertical="center"/>
    </xf>
    <xf numFmtId="16" fontId="19" fillId="4" borderId="8" xfId="7" applyNumberFormat="1" applyFont="1" applyFill="1" applyBorder="1" applyAlignment="1">
      <alignment horizontal="left" vertical="center"/>
    </xf>
    <xf numFmtId="16" fontId="70" fillId="4" borderId="40" xfId="7" applyNumberFormat="1" applyFont="1" applyFill="1" applyBorder="1" applyAlignment="1">
      <alignment horizontal="center" vertical="center"/>
    </xf>
    <xf numFmtId="166" fontId="13" fillId="4" borderId="40" xfId="0" applyNumberFormat="1" applyFont="1" applyFill="1" applyBorder="1" applyAlignment="1">
      <alignment horizontal="center" vertical="center"/>
    </xf>
    <xf numFmtId="0" fontId="19" fillId="4" borderId="40" xfId="10" applyFont="1" applyFill="1" applyBorder="1" applyAlignment="1">
      <alignment horizontal="left" vertical="center"/>
    </xf>
    <xf numFmtId="169" fontId="19" fillId="4" borderId="40" xfId="10" applyNumberFormat="1" applyFont="1" applyFill="1" applyBorder="1" applyAlignment="1">
      <alignment horizontal="left" vertical="center"/>
    </xf>
    <xf numFmtId="166" fontId="70" fillId="4" borderId="13" xfId="0" applyNumberFormat="1" applyFont="1" applyFill="1" applyBorder="1" applyAlignment="1">
      <alignment horizontal="center" vertical="center"/>
    </xf>
    <xf numFmtId="0" fontId="19" fillId="4" borderId="40" xfId="10" applyFont="1" applyFill="1" applyBorder="1" applyAlignment="1">
      <alignment vertical="center"/>
    </xf>
    <xf numFmtId="16" fontId="19" fillId="4" borderId="11" xfId="7" applyNumberFormat="1" applyFont="1" applyFill="1" applyBorder="1" applyAlignment="1">
      <alignment horizontal="left" vertical="center"/>
    </xf>
    <xf numFmtId="16" fontId="70" fillId="4" borderId="7" xfId="7" applyNumberFormat="1" applyFont="1" applyFill="1" applyBorder="1" applyAlignment="1">
      <alignment horizontal="center" vertical="center"/>
    </xf>
    <xf numFmtId="166" fontId="70" fillId="4" borderId="7" xfId="0" applyNumberFormat="1" applyFont="1" applyFill="1" applyBorder="1" applyAlignment="1">
      <alignment horizontal="center" vertical="center"/>
    </xf>
    <xf numFmtId="166" fontId="13" fillId="4" borderId="7" xfId="0" applyNumberFormat="1" applyFont="1" applyFill="1" applyBorder="1" applyAlignment="1">
      <alignment horizontal="center" vertical="center"/>
    </xf>
    <xf numFmtId="0" fontId="19" fillId="4" borderId="7" xfId="10" applyFont="1" applyFill="1" applyBorder="1" applyAlignment="1">
      <alignment vertical="center"/>
    </xf>
    <xf numFmtId="166" fontId="70" fillId="4" borderId="10" xfId="0" applyNumberFormat="1" applyFont="1" applyFill="1" applyBorder="1" applyAlignment="1">
      <alignment horizontal="center" vertical="center"/>
    </xf>
    <xf numFmtId="0" fontId="34" fillId="4" borderId="0" xfId="12" applyFont="1" applyFill="1"/>
    <xf numFmtId="0" fontId="12" fillId="4" borderId="0" xfId="12" applyFont="1" applyFill="1" applyAlignment="1">
      <alignment horizontal="left"/>
    </xf>
    <xf numFmtId="0" fontId="12" fillId="4" borderId="0" xfId="12" applyFont="1" applyFill="1"/>
    <xf numFmtId="0" fontId="12" fillId="4" borderId="0" xfId="12" applyFont="1" applyFill="1" applyAlignment="1">
      <alignment horizontal="center"/>
    </xf>
    <xf numFmtId="0" fontId="78" fillId="4" borderId="33" xfId="0" applyFont="1" applyFill="1" applyBorder="1" applyAlignment="1">
      <alignment horizontal="center" vertical="center"/>
    </xf>
    <xf numFmtId="0" fontId="78" fillId="4" borderId="29" xfId="0" applyFont="1" applyFill="1" applyBorder="1" applyAlignment="1">
      <alignment horizontal="center" vertical="center"/>
    </xf>
    <xf numFmtId="0" fontId="83" fillId="4" borderId="33" xfId="0" applyFont="1" applyFill="1" applyBorder="1" applyAlignment="1">
      <alignment horizontal="center" vertical="center"/>
    </xf>
    <xf numFmtId="0" fontId="83" fillId="4" borderId="29" xfId="0" applyFont="1" applyFill="1" applyBorder="1" applyAlignment="1">
      <alignment horizontal="center" vertical="center"/>
    </xf>
    <xf numFmtId="0" fontId="67" fillId="4" borderId="27" xfId="0" applyFont="1" applyFill="1" applyBorder="1" applyAlignment="1">
      <alignment horizontal="center" vertical="center" wrapText="1"/>
    </xf>
    <xf numFmtId="0" fontId="67" fillId="4" borderId="37" xfId="0" applyFont="1" applyFill="1" applyBorder="1" applyAlignment="1">
      <alignment horizontal="right" vertical="center"/>
    </xf>
    <xf numFmtId="0" fontId="67" fillId="4" borderId="35" xfId="0" applyFont="1" applyFill="1" applyBorder="1" applyAlignment="1">
      <alignment horizontal="right" vertical="center"/>
    </xf>
    <xf numFmtId="0" fontId="67" fillId="4" borderId="28" xfId="0" applyFont="1" applyFill="1" applyBorder="1" applyAlignment="1">
      <alignment horizontal="center" vertical="center" wrapText="1"/>
    </xf>
    <xf numFmtId="167" fontId="27" fillId="4" borderId="12" xfId="14" applyNumberFormat="1" applyFont="1" applyFill="1" applyBorder="1" applyAlignment="1" applyProtection="1">
      <alignment horizontal="center" vertical="center"/>
    </xf>
    <xf numFmtId="0" fontId="67" fillId="4" borderId="1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 applyProtection="1">
      <alignment horizontal="left" vertical="center"/>
    </xf>
    <xf numFmtId="176" fontId="19" fillId="4" borderId="40" xfId="10" applyNumberFormat="1" applyFont="1" applyFill="1" applyBorder="1" applyAlignment="1">
      <alignment horizontal="left" vertical="center"/>
    </xf>
    <xf numFmtId="169" fontId="19" fillId="4" borderId="40" xfId="1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 applyProtection="1">
      <alignment horizontal="left" vertical="center"/>
    </xf>
    <xf numFmtId="172" fontId="19" fillId="4" borderId="34" xfId="0" applyNumberFormat="1" applyFont="1" applyFill="1" applyBorder="1" applyAlignment="1" applyProtection="1">
      <alignment horizontal="center" vertical="center"/>
    </xf>
    <xf numFmtId="176" fontId="19" fillId="4" borderId="7" xfId="10" applyNumberFormat="1" applyFont="1" applyFill="1" applyBorder="1" applyAlignment="1">
      <alignment horizontal="left" vertical="center"/>
    </xf>
    <xf numFmtId="169" fontId="19" fillId="4" borderId="7" xfId="1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0" fontId="19" fillId="4" borderId="0" xfId="10" applyFont="1" applyFill="1" applyBorder="1" applyAlignment="1">
      <alignment vertical="center"/>
    </xf>
    <xf numFmtId="0" fontId="22" fillId="4" borderId="0" xfId="12" applyFont="1" applyFill="1" applyAlignment="1">
      <alignment horizontal="left" vertical="center"/>
    </xf>
    <xf numFmtId="165" fontId="22" fillId="4" borderId="0" xfId="0" applyNumberFormat="1" applyFont="1" applyFill="1" applyBorder="1" applyAlignment="1">
      <alignment horizontal="left"/>
    </xf>
    <xf numFmtId="166" fontId="3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 applyAlignment="1">
      <alignment horizontal="center"/>
    </xf>
    <xf numFmtId="166" fontId="35" fillId="4" borderId="0" xfId="0" applyNumberFormat="1" applyFont="1" applyFill="1" applyBorder="1" applyAlignment="1">
      <alignment horizontal="center"/>
    </xf>
    <xf numFmtId="0" fontId="18" fillId="4" borderId="0" xfId="12" applyFont="1" applyFill="1"/>
    <xf numFmtId="0" fontId="44" fillId="4" borderId="0" xfId="9" applyFont="1" applyFill="1" applyBorder="1" applyAlignment="1">
      <alignment vertical="center"/>
    </xf>
    <xf numFmtId="176" fontId="19" fillId="4" borderId="0" xfId="10" applyNumberFormat="1" applyFont="1" applyFill="1" applyBorder="1" applyAlignment="1">
      <alignment horizontal="left" vertical="center"/>
    </xf>
    <xf numFmtId="169" fontId="19" fillId="4" borderId="0" xfId="10" applyNumberFormat="1" applyFont="1" applyFill="1" applyBorder="1" applyAlignment="1">
      <alignment horizontal="center" vertical="center"/>
    </xf>
    <xf numFmtId="43" fontId="7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center" vertical="center"/>
    </xf>
    <xf numFmtId="0" fontId="39" fillId="4" borderId="0" xfId="12" applyFont="1" applyFill="1" applyAlignment="1">
      <alignment vertical="center"/>
    </xf>
    <xf numFmtId="0" fontId="20" fillId="4" borderId="0" xfId="12" applyFont="1" applyFill="1" applyAlignment="1">
      <alignment horizontal="left" vertical="center"/>
    </xf>
    <xf numFmtId="0" fontId="20" fillId="4" borderId="0" xfId="12" applyFont="1" applyFill="1" applyAlignment="1">
      <alignment vertical="center"/>
    </xf>
    <xf numFmtId="0" fontId="13" fillId="4" borderId="0" xfId="11" applyFont="1" applyFill="1" applyAlignment="1">
      <alignment vertical="center"/>
    </xf>
    <xf numFmtId="0" fontId="13" fillId="4" borderId="0" xfId="11" applyFont="1" applyFill="1" applyAlignment="1">
      <alignment horizontal="center" vertical="center"/>
    </xf>
    <xf numFmtId="0" fontId="31" fillId="4" borderId="0" xfId="12" applyFont="1" applyFill="1" applyAlignment="1">
      <alignment vertical="center"/>
    </xf>
    <xf numFmtId="0" fontId="19" fillId="4" borderId="0" xfId="6" applyFont="1" applyFill="1" applyAlignment="1">
      <alignment vertical="center"/>
    </xf>
    <xf numFmtId="0" fontId="13" fillId="4" borderId="0" xfId="6" applyFont="1" applyFill="1" applyAlignment="1">
      <alignment horizontal="center"/>
    </xf>
    <xf numFmtId="16" fontId="11" fillId="4" borderId="0" xfId="12" applyNumberFormat="1" applyFont="1" applyFill="1" applyBorder="1" applyAlignment="1">
      <alignment horizontal="center" vertical="center"/>
    </xf>
    <xf numFmtId="0" fontId="65" fillId="4" borderId="0" xfId="6" applyFont="1" applyFill="1" applyAlignment="1">
      <alignment vertical="center"/>
    </xf>
    <xf numFmtId="0" fontId="19" fillId="4" borderId="0" xfId="6" applyFont="1" applyFill="1" applyAlignment="1">
      <alignment horizontal="left" vertical="center"/>
    </xf>
    <xf numFmtId="0" fontId="13" fillId="4" borderId="0" xfId="6" applyFont="1" applyFill="1"/>
    <xf numFmtId="0" fontId="22" fillId="4" borderId="0" xfId="6" applyFont="1" applyFill="1" applyAlignment="1">
      <alignment vertical="center"/>
    </xf>
    <xf numFmtId="16" fontId="27" fillId="4" borderId="0" xfId="12" quotePrefix="1" applyNumberFormat="1" applyFont="1" applyFill="1" applyBorder="1" applyAlignment="1">
      <alignment horizontal="center" vertical="center"/>
    </xf>
    <xf numFmtId="0" fontId="22" fillId="4" borderId="0" xfId="6" applyFont="1" applyFill="1" applyAlignment="1">
      <alignment horizontal="left" vertical="center"/>
    </xf>
    <xf numFmtId="0" fontId="13" fillId="4" borderId="0" xfId="12" applyFont="1" applyFill="1" applyAlignment="1">
      <alignment horizontal="center"/>
    </xf>
    <xf numFmtId="166" fontId="19" fillId="4" borderId="40" xfId="0" applyNumberFormat="1" applyFont="1" applyFill="1" applyBorder="1" applyAlignment="1">
      <alignment horizontal="center" vertical="center"/>
    </xf>
    <xf numFmtId="0" fontId="14" fillId="4" borderId="0" xfId="12" applyFont="1" applyFill="1" applyAlignment="1">
      <alignment horizontal="left"/>
    </xf>
    <xf numFmtId="0" fontId="27" fillId="30" borderId="40" xfId="0" applyFont="1" applyFill="1" applyBorder="1" applyAlignment="1">
      <alignment horizontal="center" vertical="center"/>
    </xf>
    <xf numFmtId="0" fontId="11" fillId="30" borderId="40" xfId="0" applyFont="1" applyFill="1" applyBorder="1" applyAlignment="1">
      <alignment horizontal="center" vertical="center"/>
    </xf>
    <xf numFmtId="0" fontId="27" fillId="30" borderId="40" xfId="14" applyFont="1" applyFill="1" applyBorder="1" applyAlignment="1" applyProtection="1">
      <alignment horizontal="center" vertical="center"/>
    </xf>
    <xf numFmtId="0" fontId="24" fillId="30" borderId="40" xfId="0" applyFont="1" applyFill="1" applyBorder="1" applyAlignment="1">
      <alignment horizontal="center" vertical="center"/>
    </xf>
    <xf numFmtId="0" fontId="11" fillId="30" borderId="57" xfId="0" applyFont="1" applyFill="1" applyBorder="1" applyAlignment="1">
      <alignment horizontal="center" vertical="center"/>
    </xf>
    <xf numFmtId="0" fontId="27" fillId="30" borderId="39" xfId="14" applyFont="1" applyFill="1" applyBorder="1" applyAlignment="1" applyProtection="1">
      <alignment horizontal="center" vertical="center"/>
    </xf>
    <xf numFmtId="0" fontId="24" fillId="30" borderId="39" xfId="0" applyFont="1" applyFill="1" applyBorder="1" applyAlignment="1">
      <alignment horizontal="center" vertical="center"/>
    </xf>
    <xf numFmtId="0" fontId="14" fillId="30" borderId="39" xfId="0" applyFont="1" applyFill="1" applyBorder="1" applyAlignment="1">
      <alignment horizontal="center" vertical="center"/>
    </xf>
    <xf numFmtId="0" fontId="14" fillId="3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 applyProtection="1">
      <alignment horizontal="left" vertical="center"/>
    </xf>
    <xf numFmtId="169" fontId="19" fillId="0" borderId="39" xfId="0" applyNumberFormat="1" applyFont="1" applyFill="1" applyBorder="1" applyAlignment="1" applyProtection="1">
      <alignment horizontal="center" vertical="center"/>
    </xf>
    <xf numFmtId="166" fontId="70" fillId="4" borderId="39" xfId="0" applyNumberFormat="1" applyFont="1" applyFill="1" applyBorder="1" applyAlignment="1">
      <alignment horizontal="center" vertical="center"/>
    </xf>
    <xf numFmtId="176" fontId="19" fillId="4" borderId="39" xfId="10" applyNumberFormat="1" applyFont="1" applyFill="1" applyBorder="1" applyAlignment="1">
      <alignment horizontal="left" vertical="center"/>
    </xf>
    <xf numFmtId="169" fontId="19" fillId="4" borderId="39" xfId="10" applyNumberFormat="1" applyFont="1" applyFill="1" applyBorder="1" applyAlignment="1">
      <alignment horizontal="center" vertical="center"/>
    </xf>
    <xf numFmtId="0" fontId="27" fillId="30" borderId="2" xfId="0" applyFont="1" applyFill="1" applyBorder="1" applyAlignment="1">
      <alignment horizontal="center" vertical="center"/>
    </xf>
    <xf numFmtId="0" fontId="24" fillId="30" borderId="2" xfId="0" applyFont="1" applyFill="1" applyBorder="1" applyAlignment="1">
      <alignment horizontal="center" vertical="center"/>
    </xf>
    <xf numFmtId="0" fontId="27" fillId="5" borderId="1" xfId="14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67" fontId="27" fillId="5" borderId="1" xfId="14" applyNumberFormat="1" applyFont="1" applyFill="1" applyBorder="1" applyAlignment="1" applyProtection="1">
      <alignment horizontal="center" vertical="center"/>
    </xf>
    <xf numFmtId="0" fontId="67" fillId="3" borderId="40" xfId="0" applyFont="1" applyFill="1" applyBorder="1" applyAlignment="1">
      <alignment horizontal="left" vertical="center"/>
    </xf>
    <xf numFmtId="0" fontId="78" fillId="3" borderId="40" xfId="0" applyFont="1" applyFill="1" applyBorder="1" applyAlignment="1">
      <alignment horizontal="center" vertical="center"/>
    </xf>
    <xf numFmtId="0" fontId="78" fillId="3" borderId="33" xfId="0" applyFont="1" applyFill="1" applyBorder="1" applyAlignment="1">
      <alignment horizontal="right" vertical="center"/>
    </xf>
    <xf numFmtId="0" fontId="78" fillId="3" borderId="29" xfId="0" applyFont="1" applyFill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169" fontId="19" fillId="0" borderId="40" xfId="0" applyNumberFormat="1" applyFont="1" applyBorder="1" applyAlignment="1">
      <alignment horizontal="center" vertical="center"/>
    </xf>
    <xf numFmtId="166" fontId="70" fillId="0" borderId="40" xfId="0" applyNumberFormat="1" applyFont="1" applyBorder="1" applyAlignment="1">
      <alignment horizontal="center" vertical="center"/>
    </xf>
    <xf numFmtId="173" fontId="19" fillId="0" borderId="8" xfId="0" applyNumberFormat="1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38" fillId="0" borderId="8" xfId="0" applyFont="1" applyBorder="1" applyAlignment="1">
      <alignment horizontal="center" vertical="center"/>
    </xf>
    <xf numFmtId="177" fontId="19" fillId="0" borderId="40" xfId="0" applyNumberFormat="1" applyFont="1" applyBorder="1" applyAlignment="1">
      <alignment horizontal="center" vertical="center"/>
    </xf>
    <xf numFmtId="0" fontId="13" fillId="0" borderId="0" xfId="12" applyAlignment="1">
      <alignment vertical="center"/>
    </xf>
    <xf numFmtId="0" fontId="113" fillId="0" borderId="0" xfId="10" applyFont="1" applyFill="1" applyBorder="1" applyAlignment="1">
      <alignment horizontal="left" vertical="center"/>
    </xf>
    <xf numFmtId="169" fontId="113" fillId="0" borderId="0" xfId="10" applyNumberFormat="1" applyFont="1" applyFill="1" applyBorder="1" applyAlignment="1">
      <alignment horizontal="center" vertical="center"/>
    </xf>
    <xf numFmtId="166" fontId="112" fillId="0" borderId="0" xfId="0" applyNumberFormat="1" applyFont="1" applyFill="1" applyBorder="1" applyAlignment="1">
      <alignment horizontal="center" vertical="center"/>
    </xf>
    <xf numFmtId="0" fontId="113" fillId="0" borderId="7" xfId="10" applyFont="1" applyBorder="1" applyAlignment="1">
      <alignment horizontal="left" vertical="center"/>
    </xf>
    <xf numFmtId="169" fontId="113" fillId="0" borderId="7" xfId="10" applyNumberFormat="1" applyFont="1" applyBorder="1" applyAlignment="1">
      <alignment horizontal="center" vertical="center"/>
    </xf>
    <xf numFmtId="0" fontId="19" fillId="0" borderId="7" xfId="10" applyFont="1" applyBorder="1" applyAlignment="1">
      <alignment horizontal="left" vertical="center"/>
    </xf>
    <xf numFmtId="169" fontId="19" fillId="0" borderId="7" xfId="10" applyNumberFormat="1" applyFont="1" applyBorder="1" applyAlignment="1">
      <alignment horizontal="center" vertical="center"/>
    </xf>
    <xf numFmtId="166" fontId="112" fillId="0" borderId="7" xfId="0" applyNumberFormat="1" applyFont="1" applyFill="1" applyBorder="1" applyAlignment="1">
      <alignment horizontal="center" vertical="center"/>
    </xf>
    <xf numFmtId="169" fontId="19" fillId="0" borderId="7" xfId="10" applyNumberFormat="1" applyFont="1" applyBorder="1" applyAlignment="1">
      <alignment horizontal="center" wrapText="1"/>
    </xf>
    <xf numFmtId="16" fontId="128" fillId="0" borderId="38" xfId="7" applyNumberFormat="1" applyFont="1" applyFill="1" applyBorder="1" applyAlignment="1">
      <alignment horizontal="left"/>
    </xf>
    <xf numFmtId="172" fontId="128" fillId="0" borderId="38" xfId="7" applyNumberFormat="1" applyFont="1" applyFill="1" applyBorder="1" applyAlignment="1">
      <alignment horizontal="center"/>
    </xf>
    <xf numFmtId="16" fontId="128" fillId="0" borderId="38" xfId="7" applyNumberFormat="1" applyFont="1" applyFill="1" applyBorder="1" applyAlignment="1">
      <alignment horizontal="center"/>
    </xf>
    <xf numFmtId="0" fontId="138" fillId="0" borderId="40" xfId="0" applyFont="1" applyBorder="1" applyAlignment="1">
      <alignment horizontal="left" vertical="center"/>
    </xf>
    <xf numFmtId="0" fontId="82" fillId="30" borderId="29" xfId="0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16" fillId="2" borderId="0" xfId="12" applyFont="1" applyFill="1" applyBorder="1" applyAlignment="1">
      <alignment horizontal="center" vertical="center"/>
    </xf>
    <xf numFmtId="0" fontId="67" fillId="30" borderId="33" xfId="0" applyFont="1" applyFill="1" applyBorder="1" applyAlignment="1">
      <alignment horizontal="center" vertical="center"/>
    </xf>
    <xf numFmtId="0" fontId="67" fillId="30" borderId="29" xfId="0" applyFont="1" applyFill="1" applyBorder="1" applyAlignment="1">
      <alignment horizontal="center" vertical="center"/>
    </xf>
    <xf numFmtId="177" fontId="19" fillId="0" borderId="40" xfId="0" applyNumberFormat="1" applyFont="1" applyBorder="1" applyAlignment="1">
      <alignment horizontal="center" vertical="center" wrapText="1"/>
    </xf>
    <xf numFmtId="169" fontId="19" fillId="0" borderId="7" xfId="1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7" xfId="10" applyFont="1" applyBorder="1" applyAlignment="1">
      <alignment horizontal="left" vertical="center" wrapText="1"/>
    </xf>
    <xf numFmtId="175" fontId="19" fillId="2" borderId="1" xfId="10" applyNumberFormat="1" applyFont="1" applyFill="1" applyBorder="1" applyAlignment="1">
      <alignment horizontal="left" vertical="center" wrapText="1"/>
    </xf>
    <xf numFmtId="0" fontId="19" fillId="0" borderId="40" xfId="12" applyFont="1" applyBorder="1" applyAlignment="1">
      <alignment horizontal="left" vertical="center"/>
    </xf>
    <xf numFmtId="177" fontId="19" fillId="0" borderId="40" xfId="12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40" xfId="0" applyNumberFormat="1" applyFont="1" applyBorder="1" applyAlignment="1">
      <alignment horizontal="left" vertical="center"/>
    </xf>
    <xf numFmtId="0" fontId="19" fillId="0" borderId="40" xfId="0" applyFont="1" applyBorder="1" applyAlignment="1">
      <alignment horizontal="left"/>
    </xf>
    <xf numFmtId="0" fontId="113" fillId="0" borderId="7" xfId="1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71" fontId="19" fillId="0" borderId="0" xfId="6" applyNumberFormat="1" applyFont="1" applyBorder="1" applyAlignment="1">
      <alignment horizontal="right"/>
    </xf>
    <xf numFmtId="0" fontId="81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175" fontId="138" fillId="2" borderId="40" xfId="10" applyNumberFormat="1" applyFont="1" applyFill="1" applyBorder="1" applyAlignment="1">
      <alignment horizontal="left" vertical="center"/>
    </xf>
    <xf numFmtId="0" fontId="67" fillId="30" borderId="33" xfId="0" applyFont="1" applyFill="1" applyBorder="1" applyAlignment="1">
      <alignment vertical="center"/>
    </xf>
    <xf numFmtId="166" fontId="70" fillId="4" borderId="19" xfId="0" applyNumberFormat="1" applyFont="1" applyFill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 wrapText="1"/>
    </xf>
    <xf numFmtId="166" fontId="139" fillId="2" borderId="40" xfId="0" applyNumberFormat="1" applyFont="1" applyFill="1" applyBorder="1" applyAlignment="1">
      <alignment horizontal="center" vertical="center"/>
    </xf>
    <xf numFmtId="0" fontId="170" fillId="0" borderId="40" xfId="0" applyFont="1" applyBorder="1" applyAlignment="1">
      <alignment horizontal="left" vertical="center"/>
    </xf>
    <xf numFmtId="166" fontId="139" fillId="0" borderId="40" xfId="0" applyNumberFormat="1" applyFont="1" applyFill="1" applyBorder="1" applyAlignment="1">
      <alignment horizontal="center" vertical="center"/>
    </xf>
    <xf numFmtId="166" fontId="139" fillId="2" borderId="2" xfId="0" applyNumberFormat="1" applyFont="1" applyFill="1" applyBorder="1" applyAlignment="1">
      <alignment horizontal="center" vertical="center"/>
    </xf>
    <xf numFmtId="166" fontId="139" fillId="2" borderId="7" xfId="0" applyNumberFormat="1" applyFont="1" applyFill="1" applyBorder="1" applyAlignment="1">
      <alignment horizontal="center" vertical="center"/>
    </xf>
    <xf numFmtId="166" fontId="139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vertical="center"/>
    </xf>
    <xf numFmtId="0" fontId="60" fillId="2" borderId="0" xfId="12" applyFont="1" applyFill="1" applyAlignment="1">
      <alignment horizontal="center" vertical="center"/>
    </xf>
    <xf numFmtId="0" fontId="66" fillId="0" borderId="0" xfId="0" applyFont="1" applyAlignment="1"/>
    <xf numFmtId="0" fontId="43" fillId="3" borderId="24" xfId="0" applyFont="1" applyFill="1" applyBorder="1" applyAlignment="1">
      <alignment horizontal="center" vertical="center"/>
    </xf>
    <xf numFmtId="0" fontId="68" fillId="3" borderId="26" xfId="0" applyFont="1" applyFill="1" applyBorder="1" applyAlignment="1">
      <alignment horizontal="center" vertical="center"/>
    </xf>
    <xf numFmtId="0" fontId="68" fillId="3" borderId="8" xfId="0" applyFont="1" applyFill="1" applyBorder="1" applyAlignment="1">
      <alignment horizontal="center" vertical="center"/>
    </xf>
    <xf numFmtId="0" fontId="68" fillId="3" borderId="24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>
      <alignment horizontal="center" vertical="center" wrapText="1"/>
    </xf>
    <xf numFmtId="0" fontId="71" fillId="2" borderId="0" xfId="12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8" fillId="3" borderId="27" xfId="0" applyFont="1" applyFill="1" applyBorder="1" applyAlignment="1">
      <alignment horizontal="center" vertical="center"/>
    </xf>
    <xf numFmtId="0" fontId="67" fillId="3" borderId="27" xfId="0" applyFont="1" applyFill="1" applyBorder="1" applyAlignment="1">
      <alignment horizontal="center" vertical="center"/>
    </xf>
    <xf numFmtId="0" fontId="67" fillId="3" borderId="62" xfId="0" applyFont="1" applyFill="1" applyBorder="1" applyAlignment="1">
      <alignment horizontal="center" vertical="center"/>
    </xf>
    <xf numFmtId="0" fontId="67" fillId="3" borderId="25" xfId="0" applyFont="1" applyFill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/>
    </xf>
    <xf numFmtId="0" fontId="23" fillId="0" borderId="0" xfId="12" applyFont="1" applyAlignment="1">
      <alignment horizontal="center" vertical="center"/>
    </xf>
    <xf numFmtId="0" fontId="16" fillId="0" borderId="0" xfId="12" applyFont="1" applyAlignment="1">
      <alignment horizontal="center" vertical="center"/>
    </xf>
    <xf numFmtId="0" fontId="18" fillId="0" borderId="0" xfId="12" applyFont="1" applyAlignment="1">
      <alignment horizontal="center" vertical="center"/>
    </xf>
    <xf numFmtId="0" fontId="18" fillId="0" borderId="0" xfId="12" applyFont="1" applyAlignment="1">
      <alignment horizontal="left" vertical="center"/>
    </xf>
    <xf numFmtId="165" fontId="22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center"/>
    </xf>
    <xf numFmtId="171" fontId="19" fillId="0" borderId="0" xfId="6" quotePrefix="1" applyNumberFormat="1" applyFont="1" applyAlignment="1">
      <alignment horizontal="right"/>
    </xf>
    <xf numFmtId="0" fontId="19" fillId="2" borderId="14" xfId="0" applyFont="1" applyFill="1" applyBorder="1" applyAlignment="1">
      <alignment horizontal="left" vertical="center"/>
    </xf>
    <xf numFmtId="169" fontId="19" fillId="2" borderId="0" xfId="0" applyNumberFormat="1" applyFont="1" applyFill="1" applyAlignment="1">
      <alignment horizontal="center" vertical="center"/>
    </xf>
    <xf numFmtId="166" fontId="70" fillId="2" borderId="0" xfId="0" applyNumberFormat="1" applyFont="1" applyFill="1" applyAlignment="1">
      <alignment horizontal="center" vertical="center"/>
    </xf>
    <xf numFmtId="0" fontId="19" fillId="2" borderId="0" xfId="10" applyFont="1" applyFill="1" applyAlignment="1">
      <alignment horizontal="left" vertical="center"/>
    </xf>
    <xf numFmtId="169" fontId="19" fillId="2" borderId="0" xfId="10" applyNumberFormat="1" applyFont="1" applyFill="1" applyAlignment="1">
      <alignment horizontal="left" vertical="center"/>
    </xf>
    <xf numFmtId="0" fontId="19" fillId="2" borderId="15" xfId="0" applyFont="1" applyFill="1" applyBorder="1" applyAlignment="1">
      <alignment horizontal="left" vertical="center"/>
    </xf>
    <xf numFmtId="169" fontId="19" fillId="2" borderId="16" xfId="0" applyNumberFormat="1" applyFont="1" applyFill="1" applyBorder="1" applyAlignment="1">
      <alignment horizontal="center" vertical="center"/>
    </xf>
    <xf numFmtId="0" fontId="27" fillId="3" borderId="40" xfId="0" applyFont="1" applyFill="1" applyBorder="1" applyAlignment="1">
      <alignment horizontal="center" vertical="center"/>
    </xf>
    <xf numFmtId="0" fontId="27" fillId="3" borderId="40" xfId="14" applyFont="1" applyFill="1" applyBorder="1" applyAlignment="1">
      <alignment horizontal="center" vertical="center"/>
    </xf>
    <xf numFmtId="0" fontId="27" fillId="3" borderId="17" xfId="14" applyFont="1" applyFill="1" applyBorder="1" applyAlignment="1">
      <alignment horizontal="center" vertical="center"/>
    </xf>
    <xf numFmtId="0" fontId="27" fillId="3" borderId="2" xfId="14" applyFont="1" applyFill="1" applyBorder="1" applyAlignment="1">
      <alignment horizontal="center" vertical="center"/>
    </xf>
    <xf numFmtId="167" fontId="27" fillId="3" borderId="40" xfId="14" applyNumberFormat="1" applyFont="1" applyFill="1" applyBorder="1" applyAlignment="1">
      <alignment horizontal="center" vertical="center"/>
    </xf>
    <xf numFmtId="167" fontId="27" fillId="3" borderId="17" xfId="14" applyNumberFormat="1" applyFont="1" applyFill="1" applyBorder="1" applyAlignment="1">
      <alignment horizontal="center" vertical="center"/>
    </xf>
    <xf numFmtId="167" fontId="27" fillId="3" borderId="2" xfId="14" applyNumberFormat="1" applyFont="1" applyFill="1" applyBorder="1" applyAlignment="1">
      <alignment horizontal="center" vertical="center"/>
    </xf>
    <xf numFmtId="0" fontId="13" fillId="0" borderId="0" xfId="12" applyAlignment="1">
      <alignment horizontal="left" vertical="center"/>
    </xf>
    <xf numFmtId="169" fontId="19" fillId="0" borderId="0" xfId="0" applyNumberFormat="1" applyFont="1" applyAlignment="1">
      <alignment horizontal="center" vertical="center"/>
    </xf>
    <xf numFmtId="166" fontId="70" fillId="0" borderId="0" xfId="0" applyNumberFormat="1" applyFont="1" applyAlignment="1">
      <alignment horizontal="center" vertical="center"/>
    </xf>
    <xf numFmtId="0" fontId="18" fillId="0" borderId="18" xfId="0" applyFont="1" applyBorder="1" applyAlignment="1">
      <alignment horizontal="left"/>
    </xf>
    <xf numFmtId="169" fontId="18" fillId="0" borderId="0" xfId="0" applyNumberFormat="1" applyFont="1" applyAlignment="1">
      <alignment horizontal="center" vertical="center"/>
    </xf>
    <xf numFmtId="166" fontId="70" fillId="0" borderId="0" xfId="0" applyNumberFormat="1" applyFont="1" applyAlignment="1">
      <alignment horizontal="center"/>
    </xf>
    <xf numFmtId="0" fontId="13" fillId="0" borderId="0" xfId="12"/>
    <xf numFmtId="0" fontId="44" fillId="2" borderId="0" xfId="9" applyFont="1" applyFill="1" applyAlignment="1">
      <alignment vertical="center"/>
    </xf>
    <xf numFmtId="0" fontId="34" fillId="0" borderId="0" xfId="12" applyFont="1"/>
    <xf numFmtId="0" fontId="12" fillId="0" borderId="0" xfId="12" applyFont="1" applyAlignment="1">
      <alignment horizontal="left"/>
    </xf>
    <xf numFmtId="0" fontId="28" fillId="0" borderId="0" xfId="12" applyFont="1"/>
    <xf numFmtId="0" fontId="13" fillId="0" borderId="0" xfId="12" applyAlignment="1">
      <alignment horizontal="left"/>
    </xf>
    <xf numFmtId="0" fontId="13" fillId="2" borderId="0" xfId="11" applyFill="1" applyAlignment="1">
      <alignment vertical="center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left" vertical="center"/>
    </xf>
    <xf numFmtId="0" fontId="13" fillId="2" borderId="0" xfId="6" applyFill="1"/>
    <xf numFmtId="0" fontId="65" fillId="0" borderId="0" xfId="6" applyFont="1" applyAlignment="1">
      <alignment vertical="center"/>
    </xf>
    <xf numFmtId="0" fontId="22" fillId="0" borderId="0" xfId="6" applyFont="1" applyAlignment="1">
      <alignment vertical="center"/>
    </xf>
    <xf numFmtId="0" fontId="22" fillId="0" borderId="0" xfId="6" applyFont="1" applyAlignment="1">
      <alignment horizontal="left" vertical="center"/>
    </xf>
    <xf numFmtId="16" fontId="27" fillId="2" borderId="0" xfId="12" quotePrefix="1" applyNumberFormat="1" applyFont="1" applyFill="1" applyAlignment="1">
      <alignment horizontal="center" vertical="center"/>
    </xf>
    <xf numFmtId="0" fontId="23" fillId="2" borderId="0" xfId="12" applyFont="1" applyFill="1" applyAlignment="1">
      <alignment horizontal="center" vertical="center"/>
    </xf>
    <xf numFmtId="0" fontId="13" fillId="2" borderId="0" xfId="12" applyFill="1" applyAlignment="1">
      <alignment vertical="center"/>
    </xf>
    <xf numFmtId="0" fontId="16" fillId="2" borderId="0" xfId="12" applyFont="1" applyFill="1" applyAlignment="1">
      <alignment horizontal="center" vertical="center"/>
    </xf>
    <xf numFmtId="0" fontId="18" fillId="2" borderId="0" xfId="12" applyFont="1" applyFill="1" applyAlignment="1">
      <alignment horizontal="center" vertical="center"/>
    </xf>
    <xf numFmtId="0" fontId="19" fillId="0" borderId="0" xfId="6" applyFont="1" applyAlignment="1">
      <alignment horizontal="right"/>
    </xf>
    <xf numFmtId="0" fontId="19" fillId="0" borderId="0" xfId="6" applyFont="1" applyAlignment="1">
      <alignment horizontal="right" vertical="center"/>
    </xf>
    <xf numFmtId="171" fontId="19" fillId="0" borderId="0" xfId="6" applyNumberFormat="1" applyFont="1" applyAlignment="1">
      <alignment horizontal="right"/>
    </xf>
    <xf numFmtId="0" fontId="11" fillId="2" borderId="0" xfId="12" applyFont="1" applyFill="1" applyAlignment="1">
      <alignment horizontal="centerContinuous" vertical="center"/>
    </xf>
    <xf numFmtId="0" fontId="11" fillId="2" borderId="0" xfId="12" applyFont="1" applyFill="1" applyAlignment="1">
      <alignment horizontal="left" vertical="center"/>
    </xf>
    <xf numFmtId="0" fontId="13" fillId="0" borderId="0" xfId="12" applyAlignment="1">
      <alignment horizontal="center"/>
    </xf>
    <xf numFmtId="0" fontId="13" fillId="2" borderId="0" xfId="12" applyFill="1"/>
    <xf numFmtId="0" fontId="136" fillId="0" borderId="0" xfId="0" applyFont="1" applyAlignment="1" applyProtection="1">
      <alignment horizontal="center" vertical="center" wrapText="1"/>
      <protection locked="0" hidden="1"/>
    </xf>
    <xf numFmtId="173" fontId="19" fillId="0" borderId="0" xfId="0" applyNumberFormat="1" applyFont="1" applyAlignment="1">
      <alignment horizontal="left" vertical="center"/>
    </xf>
    <xf numFmtId="17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70" fontId="18" fillId="0" borderId="0" xfId="0" applyNumberFormat="1" applyFont="1" applyAlignment="1">
      <alignment horizontal="right" vertical="center"/>
    </xf>
    <xf numFmtId="16" fontId="11" fillId="0" borderId="0" xfId="12" applyNumberFormat="1" applyFont="1" applyAlignment="1">
      <alignment horizontal="center" vertical="center"/>
    </xf>
    <xf numFmtId="0" fontId="13" fillId="0" borderId="0" xfId="11" applyAlignment="1">
      <alignment vertical="center"/>
    </xf>
    <xf numFmtId="0" fontId="100" fillId="0" borderId="22" xfId="6" applyFont="1" applyFill="1" applyBorder="1" applyAlignment="1">
      <alignment horizontal="center" vertical="center"/>
    </xf>
    <xf numFmtId="0" fontId="84" fillId="0" borderId="3" xfId="0" applyFont="1" applyFill="1" applyBorder="1" applyAlignment="1">
      <alignment horizontal="center"/>
    </xf>
    <xf numFmtId="0" fontId="84" fillId="0" borderId="23" xfId="0" applyFont="1" applyFill="1" applyBorder="1" applyAlignment="1">
      <alignment horizontal="center"/>
    </xf>
    <xf numFmtId="0" fontId="101" fillId="0" borderId="4" xfId="9" applyFont="1" applyFill="1" applyBorder="1" applyAlignment="1">
      <alignment horizontal="center" vertical="center"/>
    </xf>
    <xf numFmtId="0" fontId="102" fillId="0" borderId="5" xfId="0" applyFont="1" applyFill="1" applyBorder="1" applyAlignment="1">
      <alignment horizontal="center"/>
    </xf>
    <xf numFmtId="0" fontId="102" fillId="0" borderId="6" xfId="0" applyFont="1" applyFill="1" applyBorder="1" applyAlignment="1">
      <alignment horizontal="center"/>
    </xf>
    <xf numFmtId="0" fontId="106" fillId="0" borderId="20" xfId="9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/>
    </xf>
    <xf numFmtId="0" fontId="107" fillId="0" borderId="21" xfId="0" applyFont="1" applyFill="1" applyBorder="1" applyAlignment="1">
      <alignment horizontal="center"/>
    </xf>
    <xf numFmtId="0" fontId="100" fillId="0" borderId="20" xfId="6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105" fillId="0" borderId="20" xfId="6" applyFont="1" applyFill="1" applyBorder="1" applyAlignment="1">
      <alignment horizontal="center" vertical="center"/>
    </xf>
    <xf numFmtId="0" fontId="105" fillId="0" borderId="0" xfId="6" applyFont="1" applyFill="1" applyBorder="1" applyAlignment="1">
      <alignment horizontal="center" vertical="center"/>
    </xf>
    <xf numFmtId="0" fontId="105" fillId="0" borderId="21" xfId="6" applyFont="1" applyFill="1" applyBorder="1" applyAlignment="1">
      <alignment horizontal="center" vertical="center"/>
    </xf>
    <xf numFmtId="0" fontId="49" fillId="0" borderId="22" xfId="6" applyFont="1" applyFill="1" applyBorder="1" applyAlignment="1">
      <alignment horizontal="center"/>
    </xf>
    <xf numFmtId="0" fontId="49" fillId="0" borderId="3" xfId="6" applyFont="1" applyFill="1" applyBorder="1" applyAlignment="1">
      <alignment horizontal="center"/>
    </xf>
    <xf numFmtId="0" fontId="49" fillId="0" borderId="23" xfId="6" applyFont="1" applyFill="1" applyBorder="1" applyAlignment="1">
      <alignment horizontal="center"/>
    </xf>
    <xf numFmtId="0" fontId="103" fillId="0" borderId="0" xfId="9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/>
    </xf>
    <xf numFmtId="0" fontId="98" fillId="0" borderId="0" xfId="1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1" fontId="19" fillId="0" borderId="0" xfId="6" applyNumberFormat="1" applyFont="1" applyBorder="1" applyAlignment="1">
      <alignment horizontal="center"/>
    </xf>
    <xf numFmtId="0" fontId="71" fillId="2" borderId="0" xfId="12" applyFont="1" applyFill="1" applyBorder="1" applyAlignment="1">
      <alignment horizontal="center" vertical="center"/>
    </xf>
    <xf numFmtId="0" fontId="23" fillId="2" borderId="0" xfId="12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7" fillId="2" borderId="13" xfId="0" applyFont="1" applyFill="1" applyBorder="1" applyAlignment="1">
      <alignment horizontal="center" vertical="center"/>
    </xf>
    <xf numFmtId="0" fontId="67" fillId="2" borderId="17" xfId="0" applyFont="1" applyFill="1" applyBorder="1" applyAlignment="1">
      <alignment horizontal="center" vertical="center"/>
    </xf>
    <xf numFmtId="0" fontId="82" fillId="2" borderId="1" xfId="0" applyFont="1" applyFill="1" applyBorder="1" applyAlignment="1">
      <alignment horizontal="center" vertical="center"/>
    </xf>
    <xf numFmtId="0" fontId="82" fillId="2" borderId="12" xfId="0" applyFont="1" applyFill="1" applyBorder="1" applyAlignment="1">
      <alignment horizontal="center" vertical="center"/>
    </xf>
    <xf numFmtId="0" fontId="82" fillId="2" borderId="12" xfId="0" applyFont="1" applyFill="1" applyBorder="1" applyAlignment="1">
      <alignment horizontal="center" vertical="center" wrapText="1"/>
    </xf>
    <xf numFmtId="0" fontId="82" fillId="2" borderId="28" xfId="0" applyFont="1" applyFill="1" applyBorder="1" applyAlignment="1">
      <alignment horizontal="center" vertical="center" wrapText="1"/>
    </xf>
    <xf numFmtId="0" fontId="78" fillId="2" borderId="1" xfId="0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3" fillId="0" borderId="0" xfId="12" applyFont="1" applyBorder="1" applyAlignment="1">
      <alignment horizontal="center" vertical="center"/>
    </xf>
    <xf numFmtId="0" fontId="16" fillId="0" borderId="0" xfId="12" applyFont="1" applyBorder="1" applyAlignment="1">
      <alignment horizontal="center" vertical="center"/>
    </xf>
    <xf numFmtId="0" fontId="79" fillId="0" borderId="0" xfId="12" applyFont="1" applyBorder="1" applyAlignment="1">
      <alignment horizontal="center" vertical="center"/>
    </xf>
    <xf numFmtId="0" fontId="67" fillId="3" borderId="24" xfId="0" applyFont="1" applyFill="1" applyBorder="1" applyAlignment="1">
      <alignment horizontal="center" vertical="center" wrapText="1"/>
    </xf>
    <xf numFmtId="0" fontId="67" fillId="3" borderId="24" xfId="0" applyFont="1" applyFill="1" applyBorder="1" applyAlignment="1">
      <alignment horizontal="center" vertical="center"/>
    </xf>
    <xf numFmtId="0" fontId="68" fillId="3" borderId="26" xfId="0" applyFont="1" applyFill="1" applyBorder="1" applyAlignment="1">
      <alignment horizontal="center" vertical="center"/>
    </xf>
    <xf numFmtId="0" fontId="68" fillId="3" borderId="8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2" fillId="3" borderId="24" xfId="0" applyFont="1" applyFill="1" applyBorder="1" applyAlignment="1">
      <alignment horizontal="center" vertical="center" wrapText="1"/>
    </xf>
    <xf numFmtId="0" fontId="132" fillId="3" borderId="24" xfId="0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 wrapText="1"/>
    </xf>
    <xf numFmtId="0" fontId="43" fillId="3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7" fillId="3" borderId="29" xfId="0" applyFont="1" applyFill="1" applyBorder="1" applyAlignment="1">
      <alignment horizontal="center" vertical="center"/>
    </xf>
    <xf numFmtId="0" fontId="67" fillId="3" borderId="25" xfId="0" applyFont="1" applyFill="1" applyBorder="1" applyAlignment="1">
      <alignment horizontal="center" vertical="center"/>
    </xf>
    <xf numFmtId="0" fontId="43" fillId="3" borderId="33" xfId="0" applyFont="1" applyFill="1" applyBorder="1" applyAlignment="1">
      <alignment horizontal="center" vertical="center" wrapText="1"/>
    </xf>
    <xf numFmtId="0" fontId="43" fillId="3" borderId="29" xfId="0" applyFont="1" applyFill="1" applyBorder="1" applyAlignment="1">
      <alignment horizontal="center" vertical="center"/>
    </xf>
    <xf numFmtId="0" fontId="82" fillId="3" borderId="1" xfId="0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 vertical="center"/>
    </xf>
    <xf numFmtId="0" fontId="16" fillId="2" borderId="0" xfId="12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7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0" fontId="8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0" fillId="3" borderId="33" xfId="0" applyFont="1" applyFill="1" applyBorder="1" applyAlignment="1">
      <alignment horizontal="center" vertical="center" wrapText="1"/>
    </xf>
    <xf numFmtId="0" fontId="110" fillId="3" borderId="29" xfId="0" applyFont="1" applyFill="1" applyBorder="1" applyAlignment="1">
      <alignment horizontal="center" vertical="center" wrapText="1"/>
    </xf>
    <xf numFmtId="0" fontId="82" fillId="3" borderId="30" xfId="0" applyFont="1" applyFill="1" applyBorder="1" applyAlignment="1">
      <alignment horizontal="center" vertical="center"/>
    </xf>
    <xf numFmtId="0" fontId="82" fillId="3" borderId="31" xfId="0" applyFont="1" applyFill="1" applyBorder="1" applyAlignment="1">
      <alignment horizontal="center" vertical="center"/>
    </xf>
    <xf numFmtId="0" fontId="82" fillId="3" borderId="3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78" fillId="3" borderId="33" xfId="0" applyFont="1" applyFill="1" applyBorder="1" applyAlignment="1">
      <alignment horizontal="center" vertical="center" wrapText="1"/>
    </xf>
    <xf numFmtId="0" fontId="78" fillId="3" borderId="29" xfId="0" applyFont="1" applyFill="1" applyBorder="1" applyAlignment="1">
      <alignment horizontal="center" vertical="center" wrapText="1"/>
    </xf>
    <xf numFmtId="0" fontId="83" fillId="3" borderId="33" xfId="0" applyFont="1" applyFill="1" applyBorder="1" applyAlignment="1">
      <alignment horizontal="center" vertical="center" wrapText="1"/>
    </xf>
    <xf numFmtId="0" fontId="83" fillId="3" borderId="29" xfId="0" applyFont="1" applyFill="1" applyBorder="1" applyAlignment="1">
      <alignment horizontal="center" vertical="center" wrapText="1"/>
    </xf>
    <xf numFmtId="0" fontId="82" fillId="3" borderId="27" xfId="0" applyFont="1" applyFill="1" applyBorder="1" applyAlignment="1">
      <alignment horizontal="center" vertical="center" wrapText="1"/>
    </xf>
    <xf numFmtId="0" fontId="82" fillId="3" borderId="28" xfId="0" applyFont="1" applyFill="1" applyBorder="1" applyAlignment="1">
      <alignment horizontal="center" vertical="center" wrapText="1"/>
    </xf>
    <xf numFmtId="0" fontId="82" fillId="3" borderId="19" xfId="0" applyFont="1" applyFill="1" applyBorder="1" applyAlignment="1">
      <alignment horizontal="center" vertical="center" wrapText="1"/>
    </xf>
    <xf numFmtId="0" fontId="82" fillId="3" borderId="33" xfId="0" applyFont="1" applyFill="1" applyBorder="1" applyAlignment="1">
      <alignment horizontal="center" vertical="center" wrapText="1"/>
    </xf>
    <xf numFmtId="0" fontId="82" fillId="3" borderId="29" xfId="0" applyFont="1" applyFill="1" applyBorder="1" applyAlignment="1">
      <alignment horizontal="center" vertical="center" wrapText="1"/>
    </xf>
    <xf numFmtId="0" fontId="67" fillId="3" borderId="33" xfId="0" applyFont="1" applyFill="1" applyBorder="1" applyAlignment="1">
      <alignment horizontal="center" vertical="center" wrapText="1"/>
    </xf>
    <xf numFmtId="0" fontId="67" fillId="3" borderId="35" xfId="0" applyFont="1" applyFill="1" applyBorder="1" applyAlignment="1">
      <alignment horizontal="center" vertical="center" wrapText="1"/>
    </xf>
    <xf numFmtId="0" fontId="82" fillId="3" borderId="24" xfId="0" applyFont="1" applyFill="1" applyBorder="1" applyAlignment="1">
      <alignment horizontal="center" vertical="center"/>
    </xf>
    <xf numFmtId="0" fontId="82" fillId="3" borderId="26" xfId="0" applyFont="1" applyFill="1" applyBorder="1" applyAlignment="1">
      <alignment horizontal="center" vertical="center"/>
    </xf>
    <xf numFmtId="0" fontId="82" fillId="3" borderId="8" xfId="0" applyFont="1" applyFill="1" applyBorder="1" applyAlignment="1">
      <alignment horizontal="center" vertical="center"/>
    </xf>
    <xf numFmtId="0" fontId="78" fillId="3" borderId="24" xfId="0" applyFont="1" applyFill="1" applyBorder="1" applyAlignment="1">
      <alignment horizontal="center" vertical="center"/>
    </xf>
    <xf numFmtId="0" fontId="83" fillId="3" borderId="24" xfId="0" applyFont="1" applyFill="1" applyBorder="1" applyAlignment="1">
      <alignment horizontal="center" vertical="center"/>
    </xf>
    <xf numFmtId="0" fontId="82" fillId="3" borderId="24" xfId="0" applyFont="1" applyFill="1" applyBorder="1" applyAlignment="1">
      <alignment horizontal="center" vertical="center" wrapText="1"/>
    </xf>
    <xf numFmtId="0" fontId="110" fillId="3" borderId="33" xfId="0" applyFont="1" applyFill="1" applyBorder="1" applyAlignment="1">
      <alignment horizontal="center" vertical="center"/>
    </xf>
    <xf numFmtId="0" fontId="110" fillId="3" borderId="29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/>
    </xf>
    <xf numFmtId="0" fontId="110" fillId="3" borderId="41" xfId="0" applyFont="1" applyFill="1" applyBorder="1" applyAlignment="1">
      <alignment horizontal="center" vertical="center"/>
    </xf>
    <xf numFmtId="0" fontId="110" fillId="3" borderId="42" xfId="0" applyFont="1" applyFill="1" applyBorder="1" applyAlignment="1">
      <alignment horizontal="center" vertical="center"/>
    </xf>
    <xf numFmtId="0" fontId="67" fillId="3" borderId="27" xfId="0" applyFont="1" applyFill="1" applyBorder="1" applyAlignment="1">
      <alignment horizontal="center" vertical="center" wrapText="1"/>
    </xf>
    <xf numFmtId="0" fontId="67" fillId="3" borderId="28" xfId="0" applyFont="1" applyFill="1" applyBorder="1" applyAlignment="1">
      <alignment horizontal="center" vertical="center" wrapText="1"/>
    </xf>
    <xf numFmtId="0" fontId="67" fillId="3" borderId="19" xfId="0" applyFont="1" applyFill="1" applyBorder="1" applyAlignment="1">
      <alignment horizontal="center" vertical="center" wrapText="1"/>
    </xf>
    <xf numFmtId="0" fontId="82" fillId="3" borderId="41" xfId="0" applyFont="1" applyFill="1" applyBorder="1" applyAlignment="1">
      <alignment horizontal="center" vertical="center"/>
    </xf>
    <xf numFmtId="0" fontId="82" fillId="3" borderId="42" xfId="0" applyFont="1" applyFill="1" applyBorder="1" applyAlignment="1">
      <alignment horizontal="center" vertical="center"/>
    </xf>
    <xf numFmtId="0" fontId="82" fillId="3" borderId="33" xfId="0" applyFont="1" applyFill="1" applyBorder="1" applyAlignment="1">
      <alignment horizontal="center" vertical="center"/>
    </xf>
    <xf numFmtId="0" fontId="82" fillId="3" borderId="29" xfId="0" applyFont="1" applyFill="1" applyBorder="1" applyAlignment="1">
      <alignment horizontal="center" vertical="center"/>
    </xf>
    <xf numFmtId="0" fontId="125" fillId="6" borderId="13" xfId="0" applyFont="1" applyFill="1" applyBorder="1" applyAlignment="1">
      <alignment horizontal="center" vertical="center"/>
    </xf>
    <xf numFmtId="0" fontId="125" fillId="6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19" fillId="0" borderId="0" xfId="6" applyNumberFormat="1" applyFont="1" applyBorder="1" applyAlignment="1">
      <alignment horizontal="right"/>
    </xf>
    <xf numFmtId="0" fontId="52" fillId="0" borderId="0" xfId="0" applyFont="1" applyAlignment="1">
      <alignment horizontal="right"/>
    </xf>
    <xf numFmtId="0" fontId="82" fillId="3" borderId="9" xfId="0" applyFont="1" applyFill="1" applyBorder="1" applyAlignment="1">
      <alignment horizontal="center" vertical="center"/>
    </xf>
    <xf numFmtId="171" fontId="19" fillId="0" borderId="0" xfId="6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75" fillId="3" borderId="1" xfId="0" applyFont="1" applyFill="1" applyBorder="1" applyAlignment="1">
      <alignment horizontal="center" vertical="center"/>
    </xf>
    <xf numFmtId="0" fontId="78" fillId="3" borderId="1" xfId="0" applyFont="1" applyFill="1" applyBorder="1" applyAlignment="1">
      <alignment horizontal="center" vertical="center"/>
    </xf>
    <xf numFmtId="0" fontId="83" fillId="3" borderId="1" xfId="0" applyFont="1" applyFill="1" applyBorder="1" applyAlignment="1">
      <alignment horizontal="center" vertical="center"/>
    </xf>
    <xf numFmtId="0" fontId="110" fillId="3" borderId="13" xfId="0" applyFont="1" applyFill="1" applyBorder="1" applyAlignment="1">
      <alignment horizontal="center" vertical="center"/>
    </xf>
    <xf numFmtId="0" fontId="110" fillId="3" borderId="17" xfId="0" applyFont="1" applyFill="1" applyBorder="1" applyAlignment="1">
      <alignment horizontal="center" vertical="center"/>
    </xf>
    <xf numFmtId="0" fontId="82" fillId="3" borderId="12" xfId="0" applyFont="1" applyFill="1" applyBorder="1" applyAlignment="1">
      <alignment horizontal="center" vertical="center"/>
    </xf>
    <xf numFmtId="0" fontId="82" fillId="3" borderId="12" xfId="0" applyFont="1" applyFill="1" applyBorder="1" applyAlignment="1">
      <alignment horizontal="center" vertical="center" wrapText="1"/>
    </xf>
    <xf numFmtId="0" fontId="75" fillId="3" borderId="13" xfId="0" applyFont="1" applyFill="1" applyBorder="1" applyAlignment="1">
      <alignment horizontal="center" vertical="center"/>
    </xf>
    <xf numFmtId="0" fontId="78" fillId="3" borderId="33" xfId="0" applyFont="1" applyFill="1" applyBorder="1" applyAlignment="1">
      <alignment horizontal="center" vertical="center"/>
    </xf>
    <xf numFmtId="0" fontId="78" fillId="3" borderId="29" xfId="0" applyFont="1" applyFill="1" applyBorder="1" applyAlignment="1">
      <alignment horizontal="center" vertical="center"/>
    </xf>
    <xf numFmtId="0" fontId="67" fillId="3" borderId="33" xfId="0" applyFont="1" applyFill="1" applyBorder="1" applyAlignment="1">
      <alignment horizontal="center" vertical="center"/>
    </xf>
    <xf numFmtId="0" fontId="67" fillId="3" borderId="35" xfId="0" applyFont="1" applyFill="1" applyBorder="1" applyAlignment="1">
      <alignment horizontal="center" vertical="center"/>
    </xf>
    <xf numFmtId="0" fontId="71" fillId="0" borderId="0" xfId="1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67" fillId="30" borderId="54" xfId="0" applyFont="1" applyFill="1" applyBorder="1" applyAlignment="1">
      <alignment horizontal="center" vertical="center"/>
    </xf>
    <xf numFmtId="0" fontId="67" fillId="30" borderId="55" xfId="0" applyFont="1" applyFill="1" applyBorder="1" applyAlignment="1">
      <alignment horizontal="center" vertical="center"/>
    </xf>
    <xf numFmtId="0" fontId="11" fillId="30" borderId="54" xfId="0" applyFont="1" applyFill="1" applyBorder="1" applyAlignment="1">
      <alignment horizontal="center" vertical="center" wrapText="1"/>
    </xf>
    <xf numFmtId="0" fontId="11" fillId="30" borderId="40" xfId="0" applyFont="1" applyFill="1" applyBorder="1" applyAlignment="1">
      <alignment horizontal="center" vertical="center" wrapText="1"/>
    </xf>
    <xf numFmtId="0" fontId="11" fillId="30" borderId="39" xfId="0" applyFont="1" applyFill="1" applyBorder="1" applyAlignment="1">
      <alignment horizontal="center" vertical="center" wrapText="1"/>
    </xf>
    <xf numFmtId="0" fontId="82" fillId="30" borderId="52" xfId="0" applyFont="1" applyFill="1" applyBorder="1" applyAlignment="1">
      <alignment horizontal="center" vertical="center"/>
    </xf>
    <xf numFmtId="0" fontId="82" fillId="30" borderId="56" xfId="0" applyFont="1" applyFill="1" applyBorder="1" applyAlignment="1">
      <alignment horizontal="center" vertical="center"/>
    </xf>
    <xf numFmtId="0" fontId="82" fillId="30" borderId="58" xfId="0" applyFont="1" applyFill="1" applyBorder="1" applyAlignment="1">
      <alignment horizontal="center" vertical="center"/>
    </xf>
    <xf numFmtId="0" fontId="11" fillId="30" borderId="53" xfId="0" applyFont="1" applyFill="1" applyBorder="1" applyAlignment="1">
      <alignment horizontal="center" vertical="center" wrapText="1"/>
    </xf>
    <xf numFmtId="0" fontId="11" fillId="30" borderId="28" xfId="0" applyFont="1" applyFill="1" applyBorder="1" applyAlignment="1">
      <alignment horizontal="center" vertical="center" wrapText="1"/>
    </xf>
    <xf numFmtId="0" fontId="11" fillId="30" borderId="59" xfId="0" applyFont="1" applyFill="1" applyBorder="1" applyAlignment="1">
      <alignment horizontal="center" vertical="center" wrapText="1"/>
    </xf>
    <xf numFmtId="0" fontId="67" fillId="30" borderId="54" xfId="0" applyFont="1" applyFill="1" applyBorder="1" applyAlignment="1">
      <alignment horizontal="center" vertical="center" wrapText="1"/>
    </xf>
    <xf numFmtId="0" fontId="67" fillId="30" borderId="40" xfId="0" applyFont="1" applyFill="1" applyBorder="1" applyAlignment="1">
      <alignment horizontal="center" vertical="center" wrapText="1"/>
    </xf>
    <xf numFmtId="0" fontId="67" fillId="30" borderId="39" xfId="0" applyFont="1" applyFill="1" applyBorder="1" applyAlignment="1">
      <alignment horizontal="center" vertical="center" wrapText="1"/>
    </xf>
    <xf numFmtId="0" fontId="82" fillId="30" borderId="26" xfId="0" applyFont="1" applyFill="1" applyBorder="1" applyAlignment="1">
      <alignment horizontal="center" vertical="center"/>
    </xf>
    <xf numFmtId="0" fontId="82" fillId="30" borderId="8" xfId="0" applyFont="1" applyFill="1" applyBorder="1" applyAlignment="1">
      <alignment horizontal="center" vertical="center"/>
    </xf>
    <xf numFmtId="0" fontId="11" fillId="30" borderId="24" xfId="0" applyFont="1" applyFill="1" applyBorder="1" applyAlignment="1">
      <alignment horizontal="center" vertical="center" wrapText="1"/>
    </xf>
    <xf numFmtId="0" fontId="67" fillId="30" borderId="24" xfId="0" applyFont="1" applyFill="1" applyBorder="1" applyAlignment="1">
      <alignment horizontal="center" vertical="center"/>
    </xf>
    <xf numFmtId="0" fontId="67" fillId="30" borderId="25" xfId="0" applyFont="1" applyFill="1" applyBorder="1" applyAlignment="1">
      <alignment horizontal="center" vertical="center"/>
    </xf>
    <xf numFmtId="0" fontId="18" fillId="30" borderId="24" xfId="0" applyFont="1" applyFill="1" applyBorder="1" applyAlignment="1">
      <alignment horizontal="center" vertical="center"/>
    </xf>
  </cellXfs>
  <cellStyles count="221">
    <cellStyle name="20% - 强调文字颜色 1" xfId="60" xr:uid="{00000000-0005-0000-0000-000000000000}"/>
    <cellStyle name="20% - 强调文字颜色 2" xfId="50" xr:uid="{00000000-0005-0000-0000-000001000000}"/>
    <cellStyle name="20% - 强调文字颜色 3" xfId="61" xr:uid="{00000000-0005-0000-0000-000002000000}"/>
    <cellStyle name="20% - 强调文字颜色 4" xfId="62" xr:uid="{00000000-0005-0000-0000-000003000000}"/>
    <cellStyle name="20% - 强调文字颜色 5" xfId="63" xr:uid="{00000000-0005-0000-0000-000004000000}"/>
    <cellStyle name="20% - 强调文字颜色 6" xfId="37" xr:uid="{00000000-0005-0000-0000-000005000000}"/>
    <cellStyle name="40% - 强调文字颜色 1" xfId="56" xr:uid="{00000000-0005-0000-0000-000006000000}"/>
    <cellStyle name="40% - 强调文字颜色 2" xfId="58" xr:uid="{00000000-0005-0000-0000-000007000000}"/>
    <cellStyle name="40% - 强调文字颜色 3" xfId="59" xr:uid="{00000000-0005-0000-0000-000008000000}"/>
    <cellStyle name="40% - 强调文字颜色 4" xfId="55" xr:uid="{00000000-0005-0000-0000-000009000000}"/>
    <cellStyle name="40% - 强调文字颜色 5" xfId="57" xr:uid="{00000000-0005-0000-0000-00000A000000}"/>
    <cellStyle name="40% - 强调文字颜色 6" xfId="44" xr:uid="{00000000-0005-0000-0000-00000B000000}"/>
    <cellStyle name="60% - 强调文字颜色 1" xfId="64" xr:uid="{00000000-0005-0000-0000-00000C000000}"/>
    <cellStyle name="60% - 强调文字颜色 2" xfId="65" xr:uid="{00000000-0005-0000-0000-00000D000000}"/>
    <cellStyle name="60% - 强调文字颜色 3" xfId="66" xr:uid="{00000000-0005-0000-0000-00000E000000}"/>
    <cellStyle name="60% - 强调文字颜色 4" xfId="67" xr:uid="{00000000-0005-0000-0000-00000F000000}"/>
    <cellStyle name="60% - 强调文字颜色 5" xfId="68" xr:uid="{00000000-0005-0000-0000-000010000000}"/>
    <cellStyle name="60% - 强调文字颜色 6" xfId="69" xr:uid="{00000000-0005-0000-0000-000011000000}"/>
    <cellStyle name="Comma 2" xfId="1" xr:uid="{00000000-0005-0000-0000-000012000000}"/>
    <cellStyle name="Hyperlink" xfId="2" builtinId="8"/>
    <cellStyle name="Normal" xfId="0" builtinId="0"/>
    <cellStyle name="Normal 10" xfId="34" xr:uid="{00000000-0005-0000-0000-000015000000}"/>
    <cellStyle name="Normal 11" xfId="35" xr:uid="{00000000-0005-0000-0000-000016000000}"/>
    <cellStyle name="Normal 12" xfId="168" xr:uid="{00000000-0005-0000-0000-000017000000}"/>
    <cellStyle name="Normal 13" xfId="169" xr:uid="{00000000-0005-0000-0000-000018000000}"/>
    <cellStyle name="Normal 14" xfId="175" xr:uid="{00000000-0005-0000-0000-000019000000}"/>
    <cellStyle name="Normal 17" xfId="71" xr:uid="{00000000-0005-0000-0000-00001A000000}"/>
    <cellStyle name="Normal 17 2" xfId="170" xr:uid="{00000000-0005-0000-0000-00001B000000}"/>
    <cellStyle name="Normal 17 3" xfId="173" xr:uid="{00000000-0005-0000-0000-00001C000000}"/>
    <cellStyle name="Normal 18" xfId="73" xr:uid="{00000000-0005-0000-0000-00001D000000}"/>
    <cellStyle name="Normal 18 2" xfId="74" xr:uid="{00000000-0005-0000-0000-00001E000000}"/>
    <cellStyle name="Normal 19" xfId="176" xr:uid="{00000000-0005-0000-0000-00001F000000}"/>
    <cellStyle name="Normal 2" xfId="3" xr:uid="{00000000-0005-0000-0000-000020000000}"/>
    <cellStyle name="Normal 2 2" xfId="4" xr:uid="{00000000-0005-0000-0000-000021000000}"/>
    <cellStyle name="Normal 2 2 2" xfId="76" xr:uid="{00000000-0005-0000-0000-000022000000}"/>
    <cellStyle name="Normal 2 2 2 2" xfId="179" xr:uid="{00000000-0005-0000-0000-000023000000}"/>
    <cellStyle name="Normal 2 2 3" xfId="172" xr:uid="{00000000-0005-0000-0000-000024000000}"/>
    <cellStyle name="Normal 2 2 4" xfId="178" xr:uid="{00000000-0005-0000-0000-000025000000}"/>
    <cellStyle name="Normal 2 3" xfId="75" xr:uid="{00000000-0005-0000-0000-000026000000}"/>
    <cellStyle name="Normal 2 3 2" xfId="181" xr:uid="{00000000-0005-0000-0000-000027000000}"/>
    <cellStyle name="Normal 2 3 2 2" xfId="182" xr:uid="{00000000-0005-0000-0000-000028000000}"/>
    <cellStyle name="Normal 2 3 3" xfId="183" xr:uid="{00000000-0005-0000-0000-000029000000}"/>
    <cellStyle name="Normal 2 3 4" xfId="180" xr:uid="{00000000-0005-0000-0000-00002A000000}"/>
    <cellStyle name="Normal 2 4" xfId="171" xr:uid="{00000000-0005-0000-0000-00002B000000}"/>
    <cellStyle name="Normal 2 4 2" xfId="185" xr:uid="{00000000-0005-0000-0000-00002C000000}"/>
    <cellStyle name="Normal 2 4 2 2" xfId="186" xr:uid="{00000000-0005-0000-0000-00002D000000}"/>
    <cellStyle name="Normal 2 4 3" xfId="187" xr:uid="{00000000-0005-0000-0000-00002E000000}"/>
    <cellStyle name="Normal 2 4 4" xfId="184" xr:uid="{00000000-0005-0000-0000-00002F000000}"/>
    <cellStyle name="Normal 2 5" xfId="174" xr:uid="{00000000-0005-0000-0000-000030000000}"/>
    <cellStyle name="Normal 2 5 2" xfId="189" xr:uid="{00000000-0005-0000-0000-000031000000}"/>
    <cellStyle name="Normal 2 5 2 2" xfId="190" xr:uid="{00000000-0005-0000-0000-000032000000}"/>
    <cellStyle name="Normal 2 5 3" xfId="191" xr:uid="{00000000-0005-0000-0000-000033000000}"/>
    <cellStyle name="Normal 2 5 4" xfId="188" xr:uid="{00000000-0005-0000-0000-000034000000}"/>
    <cellStyle name="Normal 2 6" xfId="192" xr:uid="{00000000-0005-0000-0000-000035000000}"/>
    <cellStyle name="Normal 2 6 2" xfId="193" xr:uid="{00000000-0005-0000-0000-000036000000}"/>
    <cellStyle name="Normal 2 6 2 2" xfId="194" xr:uid="{00000000-0005-0000-0000-000037000000}"/>
    <cellStyle name="Normal 2 6 3" xfId="195" xr:uid="{00000000-0005-0000-0000-000038000000}"/>
    <cellStyle name="Normal 2 7" xfId="196" xr:uid="{00000000-0005-0000-0000-000039000000}"/>
    <cellStyle name="Normal 2 7 2" xfId="197" xr:uid="{00000000-0005-0000-0000-00003A000000}"/>
    <cellStyle name="Normal 2 8" xfId="198" xr:uid="{00000000-0005-0000-0000-00003B000000}"/>
    <cellStyle name="Normal 2 9" xfId="177" xr:uid="{00000000-0005-0000-0000-00003C000000}"/>
    <cellStyle name="Normal 2_atd" xfId="5" xr:uid="{00000000-0005-0000-0000-00003D000000}"/>
    <cellStyle name="Normal 3" xfId="20" xr:uid="{00000000-0005-0000-0000-00003E000000}"/>
    <cellStyle name="Normal 3 2" xfId="200" xr:uid="{00000000-0005-0000-0000-00003F000000}"/>
    <cellStyle name="Normal 3 3" xfId="199" xr:uid="{00000000-0005-0000-0000-000040000000}"/>
    <cellStyle name="Normal 345 5 68" xfId="18" xr:uid="{00000000-0005-0000-0000-000041000000}"/>
    <cellStyle name="Normal 4" xfId="24" xr:uid="{00000000-0005-0000-0000-000042000000}"/>
    <cellStyle name="Normal 4 2" xfId="202" xr:uid="{00000000-0005-0000-0000-000043000000}"/>
    <cellStyle name="Normal 4 3" xfId="201" xr:uid="{00000000-0005-0000-0000-000044000000}"/>
    <cellStyle name="Normal 5" xfId="25" xr:uid="{00000000-0005-0000-0000-000045000000}"/>
    <cellStyle name="Normal 5 2" xfId="204" xr:uid="{00000000-0005-0000-0000-000046000000}"/>
    <cellStyle name="Normal 5 3" xfId="203" xr:uid="{00000000-0005-0000-0000-000047000000}"/>
    <cellStyle name="Normal 6" xfId="30" xr:uid="{00000000-0005-0000-0000-000048000000}"/>
    <cellStyle name="Normal 7" xfId="31" xr:uid="{00000000-0005-0000-0000-000049000000}"/>
    <cellStyle name="Normal 8" xfId="32" xr:uid="{00000000-0005-0000-0000-00004A000000}"/>
    <cellStyle name="Normal 81" xfId="77" xr:uid="{00000000-0005-0000-0000-00004B000000}"/>
    <cellStyle name="Normal 9" xfId="33" xr:uid="{00000000-0005-0000-0000-00004C000000}"/>
    <cellStyle name="Normal_EUROPE" xfId="6" xr:uid="{00000000-0005-0000-0000-00004D000000}"/>
    <cellStyle name="Normal_MED" xfId="7" xr:uid="{00000000-0005-0000-0000-00004E000000}"/>
    <cellStyle name="Normal_MED (1)" xfId="8" xr:uid="{00000000-0005-0000-0000-00004F000000}"/>
    <cellStyle name="Normal_Persian Gulf via HKG" xfId="9" xr:uid="{00000000-0005-0000-0000-000050000000}"/>
    <cellStyle name="Normal_Sheet1" xfId="10" xr:uid="{00000000-0005-0000-0000-000051000000}"/>
    <cellStyle name="Normal_US EC (All-Water)" xfId="11" xr:uid="{00000000-0005-0000-0000-000052000000}"/>
    <cellStyle name="Normal_US WC &amp; Canada" xfId="12" xr:uid="{00000000-0005-0000-0000-000053000000}"/>
    <cellStyle name="normální 2" xfId="81" xr:uid="{00000000-0005-0000-0000-000054000000}"/>
    <cellStyle name="normální 2 2" xfId="79" xr:uid="{00000000-0005-0000-0000-000055000000}"/>
    <cellStyle name="normální 2 2 2" xfId="82" xr:uid="{00000000-0005-0000-0000-000056000000}"/>
    <cellStyle name="normální 2 3" xfId="83" xr:uid="{00000000-0005-0000-0000-000057000000}"/>
    <cellStyle name="normální 2_Xl0001353" xfId="84" xr:uid="{00000000-0005-0000-0000-000058000000}"/>
    <cellStyle name="normální_04Road" xfId="85" xr:uid="{00000000-0005-0000-0000-000059000000}"/>
    <cellStyle name="표준 2" xfId="216" xr:uid="{00000000-0005-0000-0000-00005A000000}"/>
    <cellStyle name="표준 2 2" xfId="217" xr:uid="{00000000-0005-0000-0000-00005B000000}"/>
    <cellStyle name="표준 3" xfId="218" xr:uid="{00000000-0005-0000-0000-00005C000000}"/>
    <cellStyle name="표준 3 2" xfId="219" xr:uid="{00000000-0005-0000-0000-00005D000000}"/>
    <cellStyle name="표준_AWE-PDM" xfId="220" xr:uid="{00000000-0005-0000-0000-00005E000000}"/>
    <cellStyle name="一般_2008-10-28 Long Term Schedule CTS SVC" xfId="86" xr:uid="{00000000-0005-0000-0000-00005F000000}"/>
    <cellStyle name="千位分隔[0] 2" xfId="215" xr:uid="{00000000-0005-0000-0000-000060000000}"/>
    <cellStyle name="千位分隔[0]_AEN and AES PFS(200803)-国内挂港节省4小时 2" xfId="29" xr:uid="{00000000-0005-0000-0000-000061000000}"/>
    <cellStyle name="好" xfId="87" xr:uid="{00000000-0005-0000-0000-000062000000}"/>
    <cellStyle name="好_MED WB ARB 1st Quarter 2013" xfId="88" xr:uid="{00000000-0005-0000-0000-000063000000}"/>
    <cellStyle name="好_MED WB ARB 1st Quarter 2015" xfId="51" xr:uid="{00000000-0005-0000-0000-000064000000}"/>
    <cellStyle name="好_MED WB ARB 1st Quarter 2015v2" xfId="89" xr:uid="{00000000-0005-0000-0000-000065000000}"/>
    <cellStyle name="好_MED WB ARB 2nd Quarter 2014" xfId="40" xr:uid="{00000000-0005-0000-0000-000066000000}"/>
    <cellStyle name="好_MED WB ARB 2nd Quarter 2014V2" xfId="90" xr:uid="{00000000-0005-0000-0000-000067000000}"/>
    <cellStyle name="好_MED WB ARB 3rd Quarter 2013" xfId="91" xr:uid="{00000000-0005-0000-0000-000068000000}"/>
    <cellStyle name="好_MED WB ARB 4th Quarter 2013V1" xfId="92" xr:uid="{00000000-0005-0000-0000-000069000000}"/>
    <cellStyle name="好_NW EUR SVC Westbound RF Arbitraries 2nd Qtr 2014" xfId="93" xr:uid="{00000000-0005-0000-0000-00006A000000}"/>
    <cellStyle name="好_NW EUR SVC Westbound RF Arbitraries 3rd Qtr 2013" xfId="94" xr:uid="{00000000-0005-0000-0000-00006B000000}"/>
    <cellStyle name="好_NW EUR SVC Westbound RF Arbitraries 3rd Qtr 2014" xfId="95" xr:uid="{00000000-0005-0000-0000-00006C000000}"/>
    <cellStyle name="好_NWE 2011 3rd qu WB ARB proposal" xfId="96" xr:uid="{00000000-0005-0000-0000-00006D000000}"/>
    <cellStyle name="好_NWE 2011 4thQ WB ARB proposal" xfId="97" xr:uid="{00000000-0005-0000-0000-00006E000000}"/>
    <cellStyle name="好_NWE WB ARB 1st Quarter 2013" xfId="98" xr:uid="{00000000-0005-0000-0000-00006F000000}"/>
    <cellStyle name="好_NWE WB ARB 1st Quarter 2013V2" xfId="99" xr:uid="{00000000-0005-0000-0000-000070000000}"/>
    <cellStyle name="好_NWE WB ARB 1st Quarter 2014" xfId="46" xr:uid="{00000000-0005-0000-0000-000071000000}"/>
    <cellStyle name="好_NWE WB ARB 2nd Quarter 2012 proposals" xfId="100" xr:uid="{00000000-0005-0000-0000-000072000000}"/>
    <cellStyle name="好_NWE WB ARB 2nd Quarter 2013" xfId="80" xr:uid="{00000000-0005-0000-0000-000073000000}"/>
    <cellStyle name="好_NWE WB ARB 2nd Quarter 2013 V1" xfId="102" xr:uid="{00000000-0005-0000-0000-000074000000}"/>
    <cellStyle name="好_NWE WB ARB 2nd Quarter 2013 V4" xfId="103" xr:uid="{00000000-0005-0000-0000-000075000000}"/>
    <cellStyle name="好_NWE WB ARB 2nd Quarter 2014(20140529-20140630)" xfId="104" xr:uid="{00000000-0005-0000-0000-000076000000}"/>
    <cellStyle name="好_NWE WB ARB 2nd Quarter 2014v2" xfId="105" xr:uid="{00000000-0005-0000-0000-000077000000}"/>
    <cellStyle name="好_NWE WB ARB 2nd Quarter 2014v3 (1)" xfId="106" xr:uid="{00000000-0005-0000-0000-000078000000}"/>
    <cellStyle name="好_NWE WB ARB 3rd Quarter 2012" xfId="107" xr:uid="{00000000-0005-0000-0000-000079000000}"/>
    <cellStyle name="好_NWE WB ARB 3rd Quarter 2013" xfId="108" xr:uid="{00000000-0005-0000-0000-00007A000000}"/>
    <cellStyle name="好_NWE WB ARB 3rd Quarter 2014" xfId="109" xr:uid="{00000000-0005-0000-0000-00007B000000}"/>
    <cellStyle name="好_NWE WB ARB 4th Quarter 2012" xfId="110" xr:uid="{00000000-0005-0000-0000-00007C000000}"/>
    <cellStyle name="好_NWE WB ARB 4th Quarter 2012 update" xfId="111" xr:uid="{00000000-0005-0000-0000-00007D000000}"/>
    <cellStyle name="好_NWE WB ARB 4th Quarter 2013" xfId="112" xr:uid="{00000000-0005-0000-0000-00007E000000}"/>
    <cellStyle name="好_NWE WB ARB 4th Quarter 2014" xfId="113" xr:uid="{00000000-0005-0000-0000-00007F000000}"/>
    <cellStyle name="好_NWE WB ARB NOV 25-DEC 31 2011" xfId="49" xr:uid="{00000000-0005-0000-0000-000080000000}"/>
    <cellStyle name="好_NWE WB ARB Q1 2012" xfId="39" xr:uid="{00000000-0005-0000-0000-000081000000}"/>
    <cellStyle name="好_REVISED NWE WB ARB 3rd Quarter 2013" xfId="114" xr:uid="{00000000-0005-0000-0000-000082000000}"/>
    <cellStyle name="好_UPDATED NWE WB ARB 1st Quarter 2013" xfId="53" xr:uid="{00000000-0005-0000-0000-000083000000}"/>
    <cellStyle name="差" xfId="115" xr:uid="{00000000-0005-0000-0000-000084000000}"/>
    <cellStyle name="差_MED WB ARB 1st Quarter 2013" xfId="116" xr:uid="{00000000-0005-0000-0000-000085000000}"/>
    <cellStyle name="差_MED WB ARB 1st Quarter 2015" xfId="117" xr:uid="{00000000-0005-0000-0000-000086000000}"/>
    <cellStyle name="差_MED WB ARB 1st Quarter 2015v2" xfId="118" xr:uid="{00000000-0005-0000-0000-000087000000}"/>
    <cellStyle name="差_MED WB ARB 2nd Quarter 2014" xfId="120" xr:uid="{00000000-0005-0000-0000-000088000000}"/>
    <cellStyle name="差_MED WB ARB 2nd Quarter 2014V2" xfId="119" xr:uid="{00000000-0005-0000-0000-000089000000}"/>
    <cellStyle name="差_MED WB ARB 3rd Quarter 2013" xfId="121" xr:uid="{00000000-0005-0000-0000-00008A000000}"/>
    <cellStyle name="差_MED WB ARB 4th Quarter 2013V1" xfId="122" xr:uid="{00000000-0005-0000-0000-00008B000000}"/>
    <cellStyle name="差_NW EUR SVC Westbound RF Arbitraries 2nd Qtr 2014" xfId="123" xr:uid="{00000000-0005-0000-0000-00008C000000}"/>
    <cellStyle name="差_NW EUR SVC Westbound RF Arbitraries 3rd Qtr 2013" xfId="48" xr:uid="{00000000-0005-0000-0000-00008D000000}"/>
    <cellStyle name="差_NW EUR SVC Westbound RF Arbitraries 3rd Qtr 2014" xfId="124" xr:uid="{00000000-0005-0000-0000-00008E000000}"/>
    <cellStyle name="差_NWE 2011 3rd qu WB ARB proposal" xfId="126" xr:uid="{00000000-0005-0000-0000-00008F000000}"/>
    <cellStyle name="差_NWE 2011 4thQ WB ARB proposal" xfId="127" xr:uid="{00000000-0005-0000-0000-000090000000}"/>
    <cellStyle name="差_NWE WB ARB 1st Quarter 2013" xfId="128" xr:uid="{00000000-0005-0000-0000-000091000000}"/>
    <cellStyle name="差_NWE WB ARB 1st Quarter 2013V2" xfId="47" xr:uid="{00000000-0005-0000-0000-000092000000}"/>
    <cellStyle name="差_NWE WB ARB 1st Quarter 2014" xfId="129" xr:uid="{00000000-0005-0000-0000-000093000000}"/>
    <cellStyle name="差_NWE WB ARB 2nd Quarter 2012 proposals" xfId="130" xr:uid="{00000000-0005-0000-0000-000094000000}"/>
    <cellStyle name="差_NWE WB ARB 2nd Quarter 2013" xfId="131" xr:uid="{00000000-0005-0000-0000-000095000000}"/>
    <cellStyle name="差_NWE WB ARB 2nd Quarter 2013 V1" xfId="132" xr:uid="{00000000-0005-0000-0000-000096000000}"/>
    <cellStyle name="差_NWE WB ARB 2nd Quarter 2013 V4" xfId="101" xr:uid="{00000000-0005-0000-0000-000097000000}"/>
    <cellStyle name="差_NWE WB ARB 2nd Quarter 2014(20140529-20140630)" xfId="133" xr:uid="{00000000-0005-0000-0000-000098000000}"/>
    <cellStyle name="差_NWE WB ARB 2nd Quarter 2014v2" xfId="54" xr:uid="{00000000-0005-0000-0000-000099000000}"/>
    <cellStyle name="差_NWE WB ARB 2nd Quarter 2014v3 (1)" xfId="134" xr:uid="{00000000-0005-0000-0000-00009A000000}"/>
    <cellStyle name="差_NWE WB ARB 3rd Quarter 2012" xfId="136" xr:uid="{00000000-0005-0000-0000-00009B000000}"/>
    <cellStyle name="差_NWE WB ARB 3rd Quarter 2013" xfId="125" xr:uid="{00000000-0005-0000-0000-00009C000000}"/>
    <cellStyle name="差_NWE WB ARB 3rd Quarter 2014" xfId="137" xr:uid="{00000000-0005-0000-0000-00009D000000}"/>
    <cellStyle name="差_NWE WB ARB 4th Quarter 2012" xfId="138" xr:uid="{00000000-0005-0000-0000-00009E000000}"/>
    <cellStyle name="差_NWE WB ARB 4th Quarter 2012 update" xfId="139" xr:uid="{00000000-0005-0000-0000-00009F000000}"/>
    <cellStyle name="差_NWE WB ARB 4th Quarter 2013" xfId="140" xr:uid="{00000000-0005-0000-0000-0000A0000000}"/>
    <cellStyle name="差_NWE WB ARB 4th Quarter 2014" xfId="141" xr:uid="{00000000-0005-0000-0000-0000A1000000}"/>
    <cellStyle name="差_NWE WB ARB NOV 25-DEC 31 2011" xfId="142" xr:uid="{00000000-0005-0000-0000-0000A2000000}"/>
    <cellStyle name="差_NWE WB ARB Q1 2012" xfId="143" xr:uid="{00000000-0005-0000-0000-0000A3000000}"/>
    <cellStyle name="差_REVISED NWE WB ARB 3rd Quarter 2013" xfId="144" xr:uid="{00000000-0005-0000-0000-0000A4000000}"/>
    <cellStyle name="差_UPDATED NWE WB ARB 1st Quarter 2013" xfId="145" xr:uid="{00000000-0005-0000-0000-0000A5000000}"/>
    <cellStyle name="常规 2" xfId="13" xr:uid="{00000000-0005-0000-0000-0000A6000000}"/>
    <cellStyle name="常规 2 2" xfId="21" xr:uid="{00000000-0005-0000-0000-0000A7000000}"/>
    <cellStyle name="常规 2 2 2" xfId="146" xr:uid="{00000000-0005-0000-0000-0000A8000000}"/>
    <cellStyle name="常规 2 2 3" xfId="52" xr:uid="{00000000-0005-0000-0000-0000A9000000}"/>
    <cellStyle name="常规 2 2 4" xfId="206" xr:uid="{00000000-0005-0000-0000-0000AA000000}"/>
    <cellStyle name="常规 2 3" xfId="22" xr:uid="{00000000-0005-0000-0000-0000AB000000}"/>
    <cellStyle name="常规 2 3 2" xfId="45" xr:uid="{00000000-0005-0000-0000-0000AC000000}"/>
    <cellStyle name="常规 2 4" xfId="41" xr:uid="{00000000-0005-0000-0000-0000AD000000}"/>
    <cellStyle name="常规 2 5" xfId="205" xr:uid="{00000000-0005-0000-0000-0000AE000000}"/>
    <cellStyle name="常规 2_Xl0001226" xfId="147" xr:uid="{00000000-0005-0000-0000-0000AF000000}"/>
    <cellStyle name="常规 21 2 2 2" xfId="148" xr:uid="{00000000-0005-0000-0000-0000B0000000}"/>
    <cellStyle name="常规 3" xfId="14" xr:uid="{00000000-0005-0000-0000-0000B1000000}"/>
    <cellStyle name="常规 3 13" xfId="150" xr:uid="{00000000-0005-0000-0000-0000B2000000}"/>
    <cellStyle name="常规 3 2" xfId="23" xr:uid="{00000000-0005-0000-0000-0000B3000000}"/>
    <cellStyle name="常规 3 2 2" xfId="78" xr:uid="{00000000-0005-0000-0000-0000B4000000}"/>
    <cellStyle name="常规 3 2 2 2" xfId="36" xr:uid="{00000000-0005-0000-0000-0000B5000000}"/>
    <cellStyle name="常规 3 3" xfId="19" xr:uid="{00000000-0005-0000-0000-0000B6000000}"/>
    <cellStyle name="常规 3 4" xfId="27" xr:uid="{00000000-0005-0000-0000-0000B7000000}"/>
    <cellStyle name="常规 3 5" xfId="149" xr:uid="{00000000-0005-0000-0000-0000B8000000}"/>
    <cellStyle name="常规 3 6" xfId="207" xr:uid="{00000000-0005-0000-0000-0000B9000000}"/>
    <cellStyle name="常规 4" xfId="15" xr:uid="{00000000-0005-0000-0000-0000BA000000}"/>
    <cellStyle name="常规 4 2" xfId="28" xr:uid="{00000000-0005-0000-0000-0000BB000000}"/>
    <cellStyle name="常规 4 2 2" xfId="17" xr:uid="{00000000-0005-0000-0000-0000BC000000}"/>
    <cellStyle name="常规 4 3" xfId="151" xr:uid="{00000000-0005-0000-0000-0000BD000000}"/>
    <cellStyle name="常规 4 4" xfId="208" xr:uid="{00000000-0005-0000-0000-0000BE000000}"/>
    <cellStyle name="常规 5" xfId="209" xr:uid="{00000000-0005-0000-0000-0000BF000000}"/>
    <cellStyle name="常规 6" xfId="210" xr:uid="{00000000-0005-0000-0000-0000C0000000}"/>
    <cellStyle name="常规 7" xfId="211" xr:uid="{00000000-0005-0000-0000-0000C1000000}"/>
    <cellStyle name="常规 7 2" xfId="212" xr:uid="{00000000-0005-0000-0000-0000C2000000}"/>
    <cellStyle name="常规 8" xfId="213" xr:uid="{00000000-0005-0000-0000-0000C3000000}"/>
    <cellStyle name="常规_2007-2008年航线运力调整1121－交欧贸更新8改9_2011年预算-交计划运营20110223_2011年预算-交计划运营20110228" xfId="16" xr:uid="{00000000-0005-0000-0000-0000C4000000}"/>
    <cellStyle name="强调文字颜色 1" xfId="152" xr:uid="{00000000-0005-0000-0000-0000C5000000}"/>
    <cellStyle name="强调文字颜色 2" xfId="38" xr:uid="{00000000-0005-0000-0000-0000C6000000}"/>
    <cellStyle name="强调文字颜色 3" xfId="153" xr:uid="{00000000-0005-0000-0000-0000C7000000}"/>
    <cellStyle name="强调文字颜色 4" xfId="154" xr:uid="{00000000-0005-0000-0000-0000C8000000}"/>
    <cellStyle name="强调文字颜色 5" xfId="155" xr:uid="{00000000-0005-0000-0000-0000C9000000}"/>
    <cellStyle name="强调文字颜色 6" xfId="156" xr:uid="{00000000-0005-0000-0000-0000CA000000}"/>
    <cellStyle name="标题" xfId="157" xr:uid="{00000000-0005-0000-0000-0000CB000000}"/>
    <cellStyle name="标题 1" xfId="158" xr:uid="{00000000-0005-0000-0000-0000CC000000}"/>
    <cellStyle name="标题 2" xfId="159" xr:uid="{00000000-0005-0000-0000-0000CD000000}"/>
    <cellStyle name="标题 3" xfId="160" xr:uid="{00000000-0005-0000-0000-0000CE000000}"/>
    <cellStyle name="标题 4" xfId="70" xr:uid="{00000000-0005-0000-0000-0000CF000000}"/>
    <cellStyle name="标题_MED WB ARB 1st Quarter 2013" xfId="161" xr:uid="{00000000-0005-0000-0000-0000D0000000}"/>
    <cellStyle name="检查单元格" xfId="162" xr:uid="{00000000-0005-0000-0000-0000D1000000}"/>
    <cellStyle name="標準_proforma of PNW 2011" xfId="26" xr:uid="{00000000-0005-0000-0000-0000D2000000}"/>
    <cellStyle name="汇总" xfId="72" xr:uid="{00000000-0005-0000-0000-0000D3000000}"/>
    <cellStyle name="注释" xfId="163" xr:uid="{00000000-0005-0000-0000-0000D4000000}"/>
    <cellStyle name="解释性文本" xfId="135" xr:uid="{00000000-0005-0000-0000-0000D5000000}"/>
    <cellStyle name="警告文本" xfId="164" xr:uid="{00000000-0005-0000-0000-0000D6000000}"/>
    <cellStyle name="计算" xfId="43" xr:uid="{00000000-0005-0000-0000-0000D7000000}"/>
    <cellStyle name="超链接 2" xfId="214" xr:uid="{00000000-0005-0000-0000-0000D8000000}"/>
    <cellStyle name="输入" xfId="165" xr:uid="{00000000-0005-0000-0000-0000D9000000}"/>
    <cellStyle name="输出" xfId="166" xr:uid="{00000000-0005-0000-0000-0000DA000000}"/>
    <cellStyle name="适中" xfId="42" xr:uid="{00000000-0005-0000-0000-0000DB000000}"/>
    <cellStyle name="链接单元格" xfId="167" xr:uid="{00000000-0005-0000-0000-0000D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9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76200</xdr:rowOff>
    </xdr:from>
    <xdr:to>
      <xdr:col>0</xdr:col>
      <xdr:colOff>1485900</xdr:colOff>
      <xdr:row>3</xdr:row>
      <xdr:rowOff>28575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76200"/>
          <a:ext cx="13430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0</xdr:col>
      <xdr:colOff>1295400</xdr:colOff>
      <xdr:row>3</xdr:row>
      <xdr:rowOff>161925</xdr:rowOff>
    </xdr:to>
    <xdr:pic>
      <xdr:nvPicPr>
        <xdr:cNvPr id="61673" name="Picture 1252" descr="Inline image">
          <a:extLst>
            <a:ext uri="{FF2B5EF4-FFF2-40B4-BE49-F238E27FC236}">
              <a16:creationId xmlns:a16="http://schemas.microsoft.com/office/drawing/2014/main" id="{00000000-0008-0000-0400-0000E9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3335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4" name="Picture 21" descr="LOGO">
          <a:extLst>
            <a:ext uri="{FF2B5EF4-FFF2-40B4-BE49-F238E27FC236}">
              <a16:creationId xmlns:a16="http://schemas.microsoft.com/office/drawing/2014/main" id="{00000000-0008-0000-0400-0000EA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5" name="Picture 21" descr="LOGO">
          <a:extLst>
            <a:ext uri="{FF2B5EF4-FFF2-40B4-BE49-F238E27FC236}">
              <a16:creationId xmlns:a16="http://schemas.microsoft.com/office/drawing/2014/main" id="{00000000-0008-0000-0400-0000EB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6" name="Picture 21" descr="LOGO">
          <a:extLst>
            <a:ext uri="{FF2B5EF4-FFF2-40B4-BE49-F238E27FC236}">
              <a16:creationId xmlns:a16="http://schemas.microsoft.com/office/drawing/2014/main" id="{00000000-0008-0000-0400-0000EC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7" name="Picture 21" descr="LOGO">
          <a:extLst>
            <a:ext uri="{FF2B5EF4-FFF2-40B4-BE49-F238E27FC236}">
              <a16:creationId xmlns:a16="http://schemas.microsoft.com/office/drawing/2014/main" id="{00000000-0008-0000-0400-0000ED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8" name="Picture 21" descr="LOGO">
          <a:extLst>
            <a:ext uri="{FF2B5EF4-FFF2-40B4-BE49-F238E27FC236}">
              <a16:creationId xmlns:a16="http://schemas.microsoft.com/office/drawing/2014/main" id="{00000000-0008-0000-0400-0000EE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79" name="Picture 21" descr="LOGO">
          <a:extLst>
            <a:ext uri="{FF2B5EF4-FFF2-40B4-BE49-F238E27FC236}">
              <a16:creationId xmlns:a16="http://schemas.microsoft.com/office/drawing/2014/main" id="{00000000-0008-0000-0400-0000EF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1680" name="Picture 21" descr="LOGO">
          <a:extLst>
            <a:ext uri="{FF2B5EF4-FFF2-40B4-BE49-F238E27FC236}">
              <a16:creationId xmlns:a16="http://schemas.microsoft.com/office/drawing/2014/main" id="{00000000-0008-0000-0400-0000F0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74390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6" name="Picture 1252" descr="Inline image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123826</xdr:colOff>
      <xdr:row>0</xdr:row>
      <xdr:rowOff>104775</xdr:rowOff>
    </xdr:from>
    <xdr:to>
      <xdr:col>1</xdr:col>
      <xdr:colOff>219076</xdr:colOff>
      <xdr:row>3</xdr:row>
      <xdr:rowOff>57150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4775"/>
          <a:ext cx="1771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143</xdr:row>
      <xdr:rowOff>0</xdr:rowOff>
    </xdr:from>
    <xdr:to>
      <xdr:col>1</xdr:col>
      <xdr:colOff>19050</xdr:colOff>
      <xdr:row>143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1938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142</xdr:row>
      <xdr:rowOff>0</xdr:rowOff>
    </xdr:from>
    <xdr:to>
      <xdr:col>1</xdr:col>
      <xdr:colOff>19050</xdr:colOff>
      <xdr:row>142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7003375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4270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114299</xdr:colOff>
      <xdr:row>0</xdr:row>
      <xdr:rowOff>0</xdr:rowOff>
    </xdr:from>
    <xdr:to>
      <xdr:col>7</xdr:col>
      <xdr:colOff>81163</xdr:colOff>
      <xdr:row>41</xdr:row>
      <xdr:rowOff>28575</xdr:rowOff>
    </xdr:to>
    <xdr:pic>
      <xdr:nvPicPr>
        <xdr:cNvPr id="74288" name="Picture 1252" descr="Inline image">
          <a:extLst>
            <a:ext uri="{FF2B5EF4-FFF2-40B4-BE49-F238E27FC236}">
              <a16:creationId xmlns:a16="http://schemas.microsoft.com/office/drawing/2014/main" id="{00000000-0008-0000-0E00-000030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4" y="0"/>
          <a:ext cx="1957589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4297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610" name="Picture 21" descr="LOGO">
          <a:extLst>
            <a:ext uri="{FF2B5EF4-FFF2-40B4-BE49-F238E27FC236}">
              <a16:creationId xmlns:a16="http://schemas.microsoft.com/office/drawing/2014/main" id="{00000000-0008-0000-0100-00001A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611" name="Picture 21" descr="LOGO">
          <a:extLst>
            <a:ext uri="{FF2B5EF4-FFF2-40B4-BE49-F238E27FC236}">
              <a16:creationId xmlns:a16="http://schemas.microsoft.com/office/drawing/2014/main" id="{00000000-0008-0000-0100-00001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8296275"/>
          <a:ext cx="163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0</xdr:col>
      <xdr:colOff>1400175</xdr:colOff>
      <xdr:row>3</xdr:row>
      <xdr:rowOff>76200</xdr:rowOff>
    </xdr:to>
    <xdr:pic>
      <xdr:nvPicPr>
        <xdr:cNvPr id="3612" name="Picture 1252" descr="Inline image">
          <a:extLst>
            <a:ext uri="{FF2B5EF4-FFF2-40B4-BE49-F238E27FC236}">
              <a16:creationId xmlns:a16="http://schemas.microsoft.com/office/drawing/2014/main" id="{00000000-0008-0000-0100-00001C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85725"/>
          <a:ext cx="1114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4" name="Picture 21" descr="LOGO">
          <a:extLst>
            <a:ext uri="{FF2B5EF4-FFF2-40B4-BE49-F238E27FC236}">
              <a16:creationId xmlns:a16="http://schemas.microsoft.com/office/drawing/2014/main" id="{00000000-0008-0000-0200-0000E8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5" name="Picture 21" descr="LOGO">
          <a:extLst>
            <a:ext uri="{FF2B5EF4-FFF2-40B4-BE49-F238E27FC236}">
              <a16:creationId xmlns:a16="http://schemas.microsoft.com/office/drawing/2014/main" id="{00000000-0008-0000-0200-0000E9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6" name="Picture 21" descr="LOGO">
          <a:extLst>
            <a:ext uri="{FF2B5EF4-FFF2-40B4-BE49-F238E27FC236}">
              <a16:creationId xmlns:a16="http://schemas.microsoft.com/office/drawing/2014/main" id="{00000000-0008-0000-0200-0000EA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7" name="Picture 21" descr="LOGO">
          <a:extLst>
            <a:ext uri="{FF2B5EF4-FFF2-40B4-BE49-F238E27FC236}">
              <a16:creationId xmlns:a16="http://schemas.microsoft.com/office/drawing/2014/main" id="{00000000-0008-0000-0200-0000EB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8" name="Picture 21" descr="LOGO">
          <a:extLst>
            <a:ext uri="{FF2B5EF4-FFF2-40B4-BE49-F238E27FC236}">
              <a16:creationId xmlns:a16="http://schemas.microsoft.com/office/drawing/2014/main" id="{00000000-0008-0000-0200-0000E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49" name="Picture 21" descr="LOGO">
          <a:extLst>
            <a:ext uri="{FF2B5EF4-FFF2-40B4-BE49-F238E27FC236}">
              <a16:creationId xmlns:a16="http://schemas.microsoft.com/office/drawing/2014/main" id="{00000000-0008-0000-0200-0000ED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6</xdr:row>
      <xdr:rowOff>0</xdr:rowOff>
    </xdr:from>
    <xdr:to>
      <xdr:col>1</xdr:col>
      <xdr:colOff>19050</xdr:colOff>
      <xdr:row>6</xdr:row>
      <xdr:rowOff>0</xdr:rowOff>
    </xdr:to>
    <xdr:pic>
      <xdr:nvPicPr>
        <xdr:cNvPr id="64750" name="Picture 21" descr="LOGO">
          <a:extLst>
            <a:ext uri="{FF2B5EF4-FFF2-40B4-BE49-F238E27FC236}">
              <a16:creationId xmlns:a16="http://schemas.microsoft.com/office/drawing/2014/main" id="{00000000-0008-0000-0200-0000EE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72250"/>
          <a:ext cx="1695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751" name="Picture 1252" descr="Inline image">
          <a:extLst>
            <a:ext uri="{FF2B5EF4-FFF2-40B4-BE49-F238E27FC236}">
              <a16:creationId xmlns:a16="http://schemas.microsoft.com/office/drawing/2014/main" id="{00000000-0008-0000-0200-0000EF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104775"/>
          <a:ext cx="1104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696" name="Picture 1" descr="LOGO">
          <a:extLst>
            <a:ext uri="{FF2B5EF4-FFF2-40B4-BE49-F238E27FC236}">
              <a16:creationId xmlns:a16="http://schemas.microsoft.com/office/drawing/2014/main" id="{00000000-0008-0000-0300-0000E8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0</xdr:row>
      <xdr:rowOff>76200</xdr:rowOff>
    </xdr:from>
    <xdr:to>
      <xdr:col>0</xdr:col>
      <xdr:colOff>1466850</xdr:colOff>
      <xdr:row>3</xdr:row>
      <xdr:rowOff>171450</xdr:rowOff>
    </xdr:to>
    <xdr:pic>
      <xdr:nvPicPr>
        <xdr:cNvPr id="62697" name="Picture 1252" descr="Inline image">
          <a:extLst>
            <a:ext uri="{FF2B5EF4-FFF2-40B4-BE49-F238E27FC236}">
              <a16:creationId xmlns:a16="http://schemas.microsoft.com/office/drawing/2014/main" id="{00000000-0008-0000-0300-0000E9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76200"/>
          <a:ext cx="10953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698" name="Picture 21" descr="LOGO">
          <a:extLst>
            <a:ext uri="{FF2B5EF4-FFF2-40B4-BE49-F238E27FC236}">
              <a16:creationId xmlns:a16="http://schemas.microsoft.com/office/drawing/2014/main" id="{00000000-0008-0000-0300-0000EA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699" name="Picture 21" descr="LOGO">
          <a:extLst>
            <a:ext uri="{FF2B5EF4-FFF2-40B4-BE49-F238E27FC236}">
              <a16:creationId xmlns:a16="http://schemas.microsoft.com/office/drawing/2014/main" id="{00000000-0008-0000-0300-0000EB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0" name="Picture 21" descr="LOGO">
          <a:extLst>
            <a:ext uri="{FF2B5EF4-FFF2-40B4-BE49-F238E27FC236}">
              <a16:creationId xmlns:a16="http://schemas.microsoft.com/office/drawing/2014/main" id="{00000000-0008-0000-0300-0000EC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1" name="Picture 21" descr="LOGO">
          <a:extLst>
            <a:ext uri="{FF2B5EF4-FFF2-40B4-BE49-F238E27FC236}">
              <a16:creationId xmlns:a16="http://schemas.microsoft.com/office/drawing/2014/main" id="{00000000-0008-0000-0300-0000ED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2" name="Picture 21" descr="LOGO">
          <a:extLst>
            <a:ext uri="{FF2B5EF4-FFF2-40B4-BE49-F238E27FC236}">
              <a16:creationId xmlns:a16="http://schemas.microsoft.com/office/drawing/2014/main" id="{00000000-0008-0000-0300-0000EE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703" name="Picture 21" descr="LOGO">
          <a:extLst>
            <a:ext uri="{FF2B5EF4-FFF2-40B4-BE49-F238E27FC236}">
              <a16:creationId xmlns:a16="http://schemas.microsoft.com/office/drawing/2014/main" id="{00000000-0008-0000-0300-0000EF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43775"/>
          <a:ext cx="1609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180975</xdr:rowOff>
    </xdr:from>
    <xdr:to>
      <xdr:col>1</xdr:col>
      <xdr:colOff>190500</xdr:colOff>
      <xdr:row>4</xdr:row>
      <xdr:rowOff>114300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42900"/>
          <a:ext cx="16573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1</xdr:col>
      <xdr:colOff>228600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904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28575</xdr:rowOff>
    </xdr:from>
    <xdr:to>
      <xdr:col>0</xdr:col>
      <xdr:colOff>1485900</xdr:colOff>
      <xdr:row>3</xdr:row>
      <xdr:rowOff>57150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28575"/>
          <a:ext cx="13906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37</xdr:row>
      <xdr:rowOff>0</xdr:rowOff>
    </xdr:from>
    <xdr:to>
      <xdr:col>1</xdr:col>
      <xdr:colOff>19050</xdr:colOff>
      <xdr:row>37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1447800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858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36</xdr:row>
      <xdr:rowOff>0</xdr:rowOff>
    </xdr:from>
    <xdr:to>
      <xdr:col>1</xdr:col>
      <xdr:colOff>19050</xdr:colOff>
      <xdr:row>36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1476375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104775"/>
          <a:ext cx="12954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0</xdr:rowOff>
    </xdr:from>
    <xdr:to>
      <xdr:col>1</xdr:col>
      <xdr:colOff>19050</xdr:colOff>
      <xdr:row>48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47</xdr:row>
      <xdr:rowOff>0</xdr:rowOff>
    </xdr:from>
    <xdr:to>
      <xdr:col>1</xdr:col>
      <xdr:colOff>19050</xdr:colOff>
      <xdr:row>47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0</xdr:col>
      <xdr:colOff>1076325</xdr:colOff>
      <xdr:row>2</xdr:row>
      <xdr:rowOff>71227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104775"/>
          <a:ext cx="847725" cy="604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33</xdr:row>
      <xdr:rowOff>0</xdr:rowOff>
    </xdr:from>
    <xdr:to>
      <xdr:col>1</xdr:col>
      <xdr:colOff>19050</xdr:colOff>
      <xdr:row>33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Service/SCHEDULE/SCHEDULE%20FEB%202020/COSCO%20SCHEDULE_ATD%20NORTH%20AMERICA%20CANADA%20IN%20FEB%202020%20(update%20Feb%202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DIRECT (AAS)"/>
      <sheetName val="LAS -OAK DIRECT (SEA2)"/>
      <sheetName val="CANADA TS (CPNW)"/>
      <sheetName val="USEC DIRECT (AWE4)"/>
      <sheetName val="USEC DIRECT (AWE5)"/>
      <sheetName val="USEC VIA SHA (AWE2)"/>
      <sheetName val="BOSTON VIA SHA (AWE1)"/>
      <sheetName val="BALTIMORE VIA HKG (AWE3)"/>
      <sheetName val="LGB VIA HKG (SEA)"/>
      <sheetName val="SEA-VAN VIA SHA (MPNW)"/>
      <sheetName val="SEA-VAN VIA HKG (OPNW)"/>
      <sheetName val="TACOMA VIA YTN (EPNW)"/>
      <sheetName val="GULF VIA SHA-XMN (GME)"/>
      <sheetName val="GULF VIA SHA-HKG (GME2)"/>
    </sheetNames>
    <sheetDataSet>
      <sheetData sheetId="0">
        <row r="8">
          <cell r="K8">
            <v>43895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42" Type="http://schemas.openxmlformats.org/officeDocument/2006/relationships/revisionLog" Target="revisionLog41.xml"/><Relationship Id="rId47" Type="http://schemas.openxmlformats.org/officeDocument/2006/relationships/revisionLog" Target="revisionLog46.xml"/><Relationship Id="rId63" Type="http://schemas.openxmlformats.org/officeDocument/2006/relationships/revisionLog" Target="revisionLog12.xml"/><Relationship Id="rId68" Type="http://schemas.openxmlformats.org/officeDocument/2006/relationships/revisionLog" Target="revisionLog17.xml"/><Relationship Id="rId84" Type="http://schemas.openxmlformats.org/officeDocument/2006/relationships/revisionLog" Target="revisionLog65.xml"/><Relationship Id="rId89" Type="http://schemas.openxmlformats.org/officeDocument/2006/relationships/revisionLog" Target="revisionLog70.xml"/><Relationship Id="rId34" Type="http://schemas.openxmlformats.org/officeDocument/2006/relationships/revisionLog" Target="revisionLog34.xml"/><Relationship Id="rId50" Type="http://schemas.openxmlformats.org/officeDocument/2006/relationships/revisionLog" Target="revisionLog3.xml"/><Relationship Id="rId55" Type="http://schemas.openxmlformats.org/officeDocument/2006/relationships/revisionLog" Target="revisionLog4.xml"/><Relationship Id="rId76" Type="http://schemas.openxmlformats.org/officeDocument/2006/relationships/revisionLog" Target="revisionLog57.xml"/><Relationship Id="rId97" Type="http://schemas.openxmlformats.org/officeDocument/2006/relationships/revisionLog" Target="revisionLog78.xml"/><Relationship Id="rId71" Type="http://schemas.openxmlformats.org/officeDocument/2006/relationships/revisionLog" Target="revisionLog52.xml"/><Relationship Id="rId92" Type="http://schemas.openxmlformats.org/officeDocument/2006/relationships/revisionLog" Target="revisionLog73.xml"/><Relationship Id="rId29" Type="http://schemas.openxmlformats.org/officeDocument/2006/relationships/revisionLog" Target="revisionLog29.xml"/><Relationship Id="rId40" Type="http://schemas.openxmlformats.org/officeDocument/2006/relationships/revisionLog" Target="revisionLog40.xml"/><Relationship Id="rId53" Type="http://schemas.openxmlformats.org/officeDocument/2006/relationships/revisionLog" Target="revisionLog50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5" Type="http://schemas.openxmlformats.org/officeDocument/2006/relationships/revisionLog" Target="revisionLog44.xml"/><Relationship Id="rId58" Type="http://schemas.openxmlformats.org/officeDocument/2006/relationships/revisionLog" Target="revisionLog7.xml"/><Relationship Id="rId66" Type="http://schemas.openxmlformats.org/officeDocument/2006/relationships/revisionLog" Target="revisionLog15.xml"/><Relationship Id="rId74" Type="http://schemas.openxmlformats.org/officeDocument/2006/relationships/revisionLog" Target="revisionLog55.xml"/><Relationship Id="rId79" Type="http://schemas.openxmlformats.org/officeDocument/2006/relationships/revisionLog" Target="revisionLog60.xml"/><Relationship Id="rId87" Type="http://schemas.openxmlformats.org/officeDocument/2006/relationships/revisionLog" Target="revisionLog68.xml"/><Relationship Id="rId61" Type="http://schemas.openxmlformats.org/officeDocument/2006/relationships/revisionLog" Target="revisionLog10.xml"/><Relationship Id="rId82" Type="http://schemas.openxmlformats.org/officeDocument/2006/relationships/revisionLog" Target="revisionLog63.xml"/><Relationship Id="rId90" Type="http://schemas.openxmlformats.org/officeDocument/2006/relationships/revisionLog" Target="revisionLog71.xml"/><Relationship Id="rId95" Type="http://schemas.openxmlformats.org/officeDocument/2006/relationships/revisionLog" Target="revisionLog76.xml"/><Relationship Id="rId52" Type="http://schemas.openxmlformats.org/officeDocument/2006/relationships/revisionLog" Target="revisionLog49.xml"/><Relationship Id="rId44" Type="http://schemas.openxmlformats.org/officeDocument/2006/relationships/revisionLog" Target="revisionLog43.xml"/><Relationship Id="rId31" Type="http://schemas.openxmlformats.org/officeDocument/2006/relationships/revisionLog" Target="revisionLog31.xml"/><Relationship Id="rId60" Type="http://schemas.openxmlformats.org/officeDocument/2006/relationships/revisionLog" Target="revisionLog9.xml"/><Relationship Id="rId65" Type="http://schemas.openxmlformats.org/officeDocument/2006/relationships/revisionLog" Target="revisionLog14.xml"/><Relationship Id="rId73" Type="http://schemas.openxmlformats.org/officeDocument/2006/relationships/revisionLog" Target="revisionLog54.xml"/><Relationship Id="rId78" Type="http://schemas.openxmlformats.org/officeDocument/2006/relationships/revisionLog" Target="revisionLog59.xml"/><Relationship Id="rId81" Type="http://schemas.openxmlformats.org/officeDocument/2006/relationships/revisionLog" Target="revisionLog62.xml"/><Relationship Id="rId86" Type="http://schemas.openxmlformats.org/officeDocument/2006/relationships/revisionLog" Target="revisionLog67.xml"/><Relationship Id="rId94" Type="http://schemas.openxmlformats.org/officeDocument/2006/relationships/revisionLog" Target="revisionLog75.xml"/><Relationship Id="rId48" Type="http://schemas.openxmlformats.org/officeDocument/2006/relationships/revisionLog" Target="revisionLog47.xml"/><Relationship Id="rId43" Type="http://schemas.openxmlformats.org/officeDocument/2006/relationships/revisionLog" Target="revisionLog42.xml"/><Relationship Id="rId35" Type="http://schemas.openxmlformats.org/officeDocument/2006/relationships/revisionLog" Target="revisionLog35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56" Type="http://schemas.openxmlformats.org/officeDocument/2006/relationships/revisionLog" Target="revisionLog5.xml"/><Relationship Id="rId64" Type="http://schemas.openxmlformats.org/officeDocument/2006/relationships/revisionLog" Target="revisionLog13.xml"/><Relationship Id="rId69" Type="http://schemas.openxmlformats.org/officeDocument/2006/relationships/revisionLog" Target="revisionLog18.xml"/><Relationship Id="rId77" Type="http://schemas.openxmlformats.org/officeDocument/2006/relationships/revisionLog" Target="revisionLog58.xml"/><Relationship Id="rId51" Type="http://schemas.openxmlformats.org/officeDocument/2006/relationships/revisionLog" Target="revisionLog48.xml"/><Relationship Id="rId72" Type="http://schemas.openxmlformats.org/officeDocument/2006/relationships/revisionLog" Target="revisionLog53.xml"/><Relationship Id="rId80" Type="http://schemas.openxmlformats.org/officeDocument/2006/relationships/revisionLog" Target="revisionLog61.xml"/><Relationship Id="rId85" Type="http://schemas.openxmlformats.org/officeDocument/2006/relationships/revisionLog" Target="revisionLog66.xml"/><Relationship Id="rId93" Type="http://schemas.openxmlformats.org/officeDocument/2006/relationships/revisionLog" Target="revisionLog74.xml"/><Relationship Id="rId98" Type="http://schemas.openxmlformats.org/officeDocument/2006/relationships/revisionLog" Target="revisionLog79.xml"/><Relationship Id="rId46" Type="http://schemas.openxmlformats.org/officeDocument/2006/relationships/revisionLog" Target="revisionLog45.xml"/><Relationship Id="rId38" Type="http://schemas.openxmlformats.org/officeDocument/2006/relationships/revisionLog" Target="revisionLog38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59" Type="http://schemas.openxmlformats.org/officeDocument/2006/relationships/revisionLog" Target="revisionLog8.xml"/><Relationship Id="rId67" Type="http://schemas.openxmlformats.org/officeDocument/2006/relationships/revisionLog" Target="revisionLog16.xml"/><Relationship Id="rId54" Type="http://schemas.openxmlformats.org/officeDocument/2006/relationships/revisionLog" Target="revisionLog51.xml"/><Relationship Id="rId20" Type="http://schemas.openxmlformats.org/officeDocument/2006/relationships/revisionLog" Target="revisionLog20.xml"/><Relationship Id="rId41" Type="http://schemas.openxmlformats.org/officeDocument/2006/relationships/revisionLog" Target="revisionLog1.xml"/><Relationship Id="rId62" Type="http://schemas.openxmlformats.org/officeDocument/2006/relationships/revisionLog" Target="revisionLog11.xml"/><Relationship Id="rId70" Type="http://schemas.openxmlformats.org/officeDocument/2006/relationships/revisionLog" Target="revisionLog19.xml"/><Relationship Id="rId75" Type="http://schemas.openxmlformats.org/officeDocument/2006/relationships/revisionLog" Target="revisionLog56.xml"/><Relationship Id="rId83" Type="http://schemas.openxmlformats.org/officeDocument/2006/relationships/revisionLog" Target="revisionLog64.xml"/><Relationship Id="rId88" Type="http://schemas.openxmlformats.org/officeDocument/2006/relationships/revisionLog" Target="revisionLog69.xml"/><Relationship Id="rId91" Type="http://schemas.openxmlformats.org/officeDocument/2006/relationships/revisionLog" Target="revisionLog72.xml"/><Relationship Id="rId96" Type="http://schemas.openxmlformats.org/officeDocument/2006/relationships/revisionLog" Target="revisionLog77.xml"/><Relationship Id="rId49" Type="http://schemas.openxmlformats.org/officeDocument/2006/relationships/revisionLog" Target="revisionLog2.xml"/><Relationship Id="rId36" Type="http://schemas.openxmlformats.org/officeDocument/2006/relationships/revisionLog" Target="revisionLog36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5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F4247F8-C580-41BC-9631-570ED2D111DE}" diskRevisions="1" revisionId="3170" version="46">
  <header guid="{CF294157-5F15-455E-BE59-94B79C3A3A32}" dateTime="2021-06-22T08:56:05" maxSheetId="17" userName="Nguyen Thi My Huyen (VN)" r:id="rId20" minRId="1093" maxRId="117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890F284-E31E-4AFE-8F3A-55114C785778}" dateTime="2021-06-22T08:58:51" maxSheetId="17" userName="Nguyen Thi My Huyen (VN)" r:id="rId21" minRId="1185" maxRId="124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9A73E24-6EC9-444E-B2C7-65C9109361DC}" dateTime="2021-06-22T08:59:07" maxSheetId="17" userName="Nguyen Thi My Huyen (VN)" r:id="rId22" minRId="1242" maxRId="124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46C13DF-7558-4129-95F9-F5D65900320C}" dateTime="2021-06-22T08:59:19" maxSheetId="17" userName="Nguyen Thi My Huyen (VN)" r:id="rId23" minRId="1244" maxRId="124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34BB197-F2AD-4319-8D01-641C5CAC4715}" dateTime="2021-06-22T09:01:12" maxSheetId="17" userName="Nguyen Thi My Huyen (VN)" r:id="rId24" minRId="1246" maxRId="12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F113040-326B-4644-A6CB-9E882C656E4D}" dateTime="2021-06-22T09:06:48" maxSheetId="17" userName="Nguyen Thi My Huyen (VN)" r:id="rId25" minRId="1264" maxRId="127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3ECD293-7CC2-4986-A674-CC619B7A0D5D}" dateTime="2021-06-22T09:07:28" maxSheetId="17" userName="Nguyen Thi My Huyen (VN)" r:id="rId26" minRId="1278" maxRId="135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924C8EC-699C-4092-B943-E289EFA79AFF}" dateTime="2021-06-22T09:22:48" maxSheetId="17" userName="Nguyen Thi My Huyen (VN)" r:id="rId27" minRId="1352" maxRId="135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1D0F950-BEA3-49C4-BEEE-B8E716DBF531}" dateTime="2021-06-22T09:26:33" maxSheetId="17" userName="Nguyen Thi My Huyen (VN)" r:id="rId28" minRId="1358" maxRId="13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0328D8B-F892-4D04-A450-E1F3B8879375}" dateTime="2021-06-22T09:30:36" maxSheetId="17" userName="Nguyen Thi My Huyen (VN)" r:id="rId29" minRId="1364" maxRId="136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69FA5E7-8F6B-412B-8763-F882D5B847E4}" dateTime="2021-06-22T09:38:38" maxSheetId="17" userName="Nguyen Thi My Huyen (VN)" r:id="rId30" minRId="1370" maxRId="137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ABC7FE8-41EF-4ED4-AD9A-95FA903E1701}" dateTime="2021-06-22T09:45:11" maxSheetId="17" userName="Nguyen Thi My Huyen (VN)" r:id="rId31" minRId="1376" maxRId="139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ECE183C-12FD-41E4-8137-903D0D595802}" dateTime="2021-06-22T09:46:50" maxSheetId="17" userName="Nguyen Thi My Huyen (VN)" r:id="rId32" minRId="139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25079AD-5211-4745-ACAB-1563FF4394CE}" dateTime="2021-06-22T09:48:25" maxSheetId="17" userName="Nguyen Thi My Huyen (VN)" r:id="rId33" minRId="1395" maxRId="139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A371BD9-84D5-47B6-8D70-A83B7CFCB15F}" dateTime="2021-06-22T09:50:39" maxSheetId="17" userName="Nguyen Thi My Huyen (VN)" r:id="rId34" minRId="1397" maxRId="139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0AEAB74-B500-499A-A277-214BA9B812CB}" dateTime="2021-06-22T09:51:53" maxSheetId="17" userName="Nguyen Thi My Huyen (VN)" r:id="rId35" minRId="1400" maxRId="140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2B2C4C1-26A8-4A85-B4E0-B49F77EBAC05}" dateTime="2021-06-22T09:54:07" maxSheetId="17" userName="Nguyen Thi My Huyen (VN)" r:id="rId36" minRId="1402" maxRId="140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C78A402-A7BD-4E84-ABAA-77804648EFF9}" dateTime="2021-06-22T09:55:49" maxSheetId="17" userName="Nguyen Thi My Huyen (VN)" r:id="rId37" minRId="1404" maxRId="140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C4A1882-3EE1-4919-A9E1-EDA85001648A}" dateTime="2021-06-22T09:56:50" maxSheetId="17" userName="Nguyen Thi My Huyen (VN)" r:id="rId38" minRId="1406" maxRId="140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F2B21F5-D0C8-4BC6-BDF0-91972106802D}" dateTime="2021-06-22T09:57:07" maxSheetId="17" userName="Nguyen Thi My Huyen (VN)" r:id="rId3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0FB284F-4865-4FE9-A464-8F03DDB390CC}" dateTime="2021-06-22T09:59:52" maxSheetId="17" userName="Nguyen Thi My Huyen (VN)" r:id="rId4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73CEBCF-C5D4-4815-B9F8-3D502C7048CF}" dateTime="2021-06-22T10:03:29" maxSheetId="17" userName="Nguyen Thi My Huyen (VN)" r:id="rId4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610D7F9-8AFC-449D-B64E-8D6640AE197D}" dateTime="2021-06-22T10:03:30" maxSheetId="17" userName="Nguyen Thi My Huyen (VN)" r:id="rId42" minRId="142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BBF7052-F8FB-484D-828F-C639E7864087}" dateTime="2021-06-23T15:33:44" maxSheetId="17" userName="Ngo Hong Dao (VN)" r:id="rId43" minRId="1422" maxRId="146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55D0186-89B3-4A81-92BE-149B432D857C}" dateTime="2021-06-23T15:37:30" maxSheetId="17" userName="Ngo Hong Dao (VN)" r:id="rId44" minRId="1476" maxRId="150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E228719-B2AF-453D-8E08-A38D54B65547}" dateTime="2021-06-23T15:41:00" maxSheetId="17" userName="Ngo Hong Dao (VN)" r:id="rId45" minRId="1508" maxRId="156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D3E9AA5-8B59-4B4C-A1C5-1155A15FE7FA}" dateTime="2021-06-23T16:10:02" maxSheetId="18" userName="Ngo Hong Dao (VN)" r:id="rId46" minRId="1564" maxRId="170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218E2CD-2AE5-471E-9E93-70FDD4A08AA5}" dateTime="2021-06-23T16:11:52" maxSheetId="18" userName="Ngo Hong Dao (VN)" r:id="rId4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62A4126-42E7-4025-B5FC-AC16AE9417E3}" dateTime="2021-06-23T16:25:12" maxSheetId="18" userName="Ngo Hong Dao (VN)" r:id="rId48" minRId="1705" maxRId="173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A55CDE9-9D7F-4F56-AB21-21F608B85CE7}" dateTime="2021-07-19T14:31:30" maxSheetId="18" userName="admin" r:id="rId49" minRId="1737" maxRId="188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C484566-8BAB-4D9F-BDAE-C44DE55DA13B}" dateTime="2021-07-19T14:36:04" maxSheetId="18" userName="admin" r:id="rId50" minRId="1881" maxRId="200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CE3DF0C-16AE-4480-8B5E-C47542AB13AE}" dateTime="2021-07-19T14:39:16" maxSheetId="18" userName="admin" r:id="rId51" minRId="2009" maxRId="210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CD39C01-5FEF-45D3-99A9-595A00FF73D2}" dateTime="2021-07-19T14:42:28" maxSheetId="18" userName="admin" r:id="rId52" minRId="2105" maxRId="220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051C090-0B09-4594-8383-64A77DA8C504}" dateTime="2021-07-19T14:46:27" maxSheetId="18" userName="admin" r:id="rId53" minRId="2201" maxRId="229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FC93C3B-D2BB-4F38-8648-AC79E508F9FB}" dateTime="2021-07-19T14:50:47" maxSheetId="18" userName="admin" r:id="rId54" minRId="2297" maxRId="233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E1D6B6E-F8C3-497E-8882-84AB650E1BDF}" dateTime="2021-07-19T14:53:07" maxSheetId="18" userName="admin" r:id="rId55" minRId="2339" maxRId="234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EE9AF0C-DEA8-4648-BBA8-8CE5A8E95493}" dateTime="2021-07-20T08:19:51" maxSheetId="18" userName="pc" r:id="rId56" minRId="2361" maxRId="241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E71FD11-E42A-4B55-8B78-2D37F7294C99}" dateTime="2021-07-20T08:20:35" maxSheetId="18" userName="pc" r:id="rId57" minRId="2427" maxRId="243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E4CEE67-0C9A-40CD-8DBA-BC4D318D4798}" dateTime="2021-07-20T08:23:49" maxSheetId="18" userName="pc" r:id="rId58" minRId="2431" maxRId="243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B4A5F4F-25BB-4B0B-8778-A84F107813B4}" dateTime="2021-07-20T08:24:06" maxSheetId="18" userName="pc" r:id="rId59" minRId="2439" maxRId="244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0A026D6-6BD4-4C2F-9292-6124D0BBFD6C}" dateTime="2021-07-20T08:24:12" maxSheetId="18" userName="pc" r:id="rId6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654B229-D9A1-4DF6-A9AF-D65F32CCD28D}" dateTime="2021-07-20T08:24:34" maxSheetId="18" userName="pc" r:id="rId61" minRId="2441" maxRId="249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9628C8F-C86F-445B-8A4E-2759599F427A}" dateTime="2021-07-20T08:28:46" maxSheetId="18" userName="pc" r:id="rId62" minRId="2500" maxRId="251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18F4191-FAC9-4533-8CED-FDF17EA79B47}" dateTime="2021-07-20T08:29:14" maxSheetId="18" userName="pc" r:id="rId63" minRId="2516" maxRId="257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6572CA8-2892-4C3C-8601-6A9B79C3A642}" dateTime="2021-07-20T08:32:37" maxSheetId="18" userName="pc" r:id="rId64" minRId="2576" maxRId="259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FF731B7-A354-4FCF-9A32-BF0574962ADC}" dateTime="2021-07-20T16:41:04" maxSheetId="18" userName="Admin" r:id="rId65" minRId="2591" maxRId="2650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6CBCBE0D-CEF1-47C1-B29D-21ECFC3D0C87}" dateTime="2021-07-20T16:45:17" maxSheetId="18" userName="Admin" r:id="rId66" minRId="2663" maxRId="2670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F94AC6E7-FEB2-445E-A13A-2131CF064E60}" dateTime="2021-07-20T16:46:08" maxSheetId="18" userName="Admin" r:id="rId67" minRId="2671" maxRId="2678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556D00CE-DF40-426B-AE84-C5591CD30005}" dateTime="2021-07-20T16:50:49" maxSheetId="18" userName="Admin" r:id="rId68" minRId="2679" maxRId="2695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E562A4F8-B010-4320-88E7-0F3139AFB6CA}" dateTime="2021-07-20T16:51:21" maxSheetId="18" userName="Admin" r:id="rId69" minRId="2696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B1AFFB73-36CD-40C5-BBA8-E5379ADB0D39}" dateTime="2021-07-20T16:51:25" maxSheetId="18" userName="Admin" r:id="rId70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E0A88CCA-714E-40C2-B4E4-046C2800D21E}" dateTime="2021-07-20T16:52:34" maxSheetId="18" userName="Admin" r:id="rId71" minRId="2709" maxRId="2710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620C8092-7604-4973-B00A-B5317A764188}" dateTime="2021-07-20T16:53:37" maxSheetId="18" userName="Admin" r:id="rId72" minRId="2723" maxRId="2724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306025C2-DAA9-4B74-8BBD-24C5F790779A}" dateTime="2021-07-20T16:55:06" maxSheetId="18" userName="Admin" r:id="rId73" minRId="2725" maxRId="2739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8A5F4E68-078E-4491-8FCA-F4EF6A25235E}" dateTime="2021-07-20T16:55:18" maxSheetId="18" userName="Admin" r:id="rId74" minRId="2752" maxRId="2758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F3DCB2B4-B8A7-4619-ABD0-9460DE0DFF3F}" dateTime="2021-07-20T17:34:21" maxSheetId="18" userName="Admin" r:id="rId75" minRId="2759" maxRId="2776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BB6F13B2-0329-4908-99F0-66A5C73E98CB}" dateTime="2021-07-20T17:34:28" maxSheetId="18" userName="Admin" r:id="rId76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D22889B7-D7C8-4D7D-ACB2-6697B98B1AE6}" dateTime="2021-07-20T17:34:32" maxSheetId="18" userName="Admin" r:id="rId77" minRId="2777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A52A5216-46EB-4FD9-B57C-B66B25C91BCD}" dateTime="2021-07-20T17:34:43" maxSheetId="18" userName="Admin" r:id="rId78" minRId="2778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AA019706-6711-4745-8811-F456AF8D97C3}" dateTime="2021-07-20T17:36:15" maxSheetId="18" userName="Admin" r:id="rId79" minRId="2779" maxRId="2796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0356BE25-5FEE-45EA-812A-529C8C6EA527}" dateTime="2021-07-20T17:39:14" maxSheetId="18" userName="Admin" r:id="rId80" minRId="2797" maxRId="2814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F18FB8AF-4F23-4819-A1DC-2ED88AFA3705}" dateTime="2021-07-20T17:40:31" maxSheetId="18" userName="Admin" r:id="rId81" minRId="2815" maxRId="2816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B3B2DDF5-2389-4B47-A5C7-8BDC8B03876B}" dateTime="2021-07-20T17:42:37" maxSheetId="18" userName="Admin" r:id="rId82" minRId="2817" maxRId="2826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7F1D89CC-0005-4C5C-A240-EBED9B1F310D}" dateTime="2021-07-20T17:42:54" maxSheetId="18" userName="Admin" r:id="rId83" minRId="2827" maxRId="2838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8BDC5290-CC46-42AE-A49E-3CB5AC8E2D5B}" dateTime="2021-07-20T17:43:58" maxSheetId="18" userName="Admin" r:id="rId84" minRId="2839" maxRId="2847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1AFDB4CA-8506-4528-A9F2-D703B515BA3D}" dateTime="2021-07-20T17:44:47" maxSheetId="18" userName="Admin" r:id="rId85" minRId="2848" maxRId="2849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1B8DAB3F-C617-407D-88F9-23709FF85BC3}" dateTime="2021-07-20T17:46:50" maxSheetId="18" userName="Admin" r:id="rId86" minRId="2850" maxRId="2863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76C509BF-269E-40C6-BA39-53B7B74E1CC1}" dateTime="2021-07-20T17:47:43" maxSheetId="18" userName="Admin" r:id="rId87" minRId="2864" maxRId="2877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2F8C87D3-FE11-46B0-ADAC-20004B5EC426}" dateTime="2021-07-20T17:48:55" maxSheetId="18" userName="Admin" r:id="rId88" minRId="2878" maxRId="2950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EFEC0A14-3E05-4E07-A4FE-6ABCC16D6F68}" dateTime="2021-07-20T17:49:38" maxSheetId="18" userName="Admin" r:id="rId89" minRId="2951" maxRId="2952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105E280A-E516-4B73-8EAB-0C5B84DFC87D}" dateTime="2021-07-20T17:50:06" maxSheetId="18" userName="Admin" r:id="rId90" minRId="2953" maxRId="2954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4E8C70D9-4191-4DA8-B1D5-5BA89546272A}" dateTime="2021-07-20T17:51:09" maxSheetId="18" userName="Admin" r:id="rId91" minRId="2955" maxRId="2956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6B587C5D-69C1-4EEB-BFB5-70DDB8093CF0}" dateTime="2021-07-20T17:51:44" maxSheetId="18" userName="Admin" r:id="rId92" minRId="2957" maxRId="2958">
    <sheetIdMap count="17">
      <sheetId val="1"/>
      <sheetId val="2"/>
      <sheetId val="3"/>
      <sheetId val="4"/>
      <sheetId val="6"/>
      <sheetId val="7"/>
      <sheetId val="11"/>
      <sheetId val="9"/>
      <sheetId val="10"/>
      <sheetId val="5"/>
      <sheetId val="12"/>
      <sheetId val="13"/>
      <sheetId val="8"/>
      <sheetId val="14"/>
      <sheetId val="15"/>
      <sheetId val="16"/>
      <sheetId val="17"/>
    </sheetIdMap>
  </header>
  <header guid="{A3395317-872A-4AE9-9377-8254CA5AAFB9}" dateTime="2021-07-20T17:54:03" maxSheetId="18" userName="Admin" r:id="rId93">
    <sheetIdMap count="17">
      <sheetId val="1"/>
      <sheetId val="2"/>
      <sheetId val="3"/>
      <sheetId val="4"/>
      <sheetId val="6"/>
      <sheetId val="7"/>
      <sheetId val="8"/>
      <sheetId val="11"/>
      <sheetId val="9"/>
      <sheetId val="10"/>
      <sheetId val="5"/>
      <sheetId val="13"/>
      <sheetId val="12"/>
      <sheetId val="14"/>
      <sheetId val="15"/>
      <sheetId val="16"/>
      <sheetId val="17"/>
    </sheetIdMap>
  </header>
  <header guid="{131D2E31-317A-494F-A810-186CB41FEB53}" dateTime="2021-07-20T17:54:35" maxSheetId="18" userName="Admin" r:id="rId94" minRId="2971" maxRId="2982">
    <sheetIdMap count="17">
      <sheetId val="1"/>
      <sheetId val="2"/>
      <sheetId val="3"/>
      <sheetId val="4"/>
      <sheetId val="6"/>
      <sheetId val="7"/>
      <sheetId val="8"/>
      <sheetId val="11"/>
      <sheetId val="9"/>
      <sheetId val="10"/>
      <sheetId val="5"/>
      <sheetId val="13"/>
      <sheetId val="12"/>
      <sheetId val="14"/>
      <sheetId val="15"/>
      <sheetId val="16"/>
      <sheetId val="17"/>
    </sheetIdMap>
  </header>
  <header guid="{810D4CE1-3133-4EEA-843C-3C25429704BC}" dateTime="2021-07-21T07:36:18" maxSheetId="18" userName="Dang Quang Tuan (VN)" r:id="rId95" minRId="2983" maxRId="3117">
    <sheetIdMap count="17">
      <sheetId val="1"/>
      <sheetId val="2"/>
      <sheetId val="3"/>
      <sheetId val="4"/>
      <sheetId val="6"/>
      <sheetId val="7"/>
      <sheetId val="8"/>
      <sheetId val="11"/>
      <sheetId val="9"/>
      <sheetId val="10"/>
      <sheetId val="5"/>
      <sheetId val="13"/>
      <sheetId val="12"/>
      <sheetId val="14"/>
      <sheetId val="15"/>
      <sheetId val="16"/>
      <sheetId val="17"/>
    </sheetIdMap>
  </header>
  <header guid="{68833A92-AE01-4AAE-BE4D-67ED9CF37823}" dateTime="2021-07-21T07:45:41" maxSheetId="18" userName="Dang Quang Tuan (VN)" r:id="rId96" minRId="3130" maxRId="3133">
    <sheetIdMap count="17">
      <sheetId val="1"/>
      <sheetId val="2"/>
      <sheetId val="3"/>
      <sheetId val="4"/>
      <sheetId val="6"/>
      <sheetId val="7"/>
      <sheetId val="8"/>
      <sheetId val="11"/>
      <sheetId val="9"/>
      <sheetId val="10"/>
      <sheetId val="5"/>
      <sheetId val="13"/>
      <sheetId val="12"/>
      <sheetId val="14"/>
      <sheetId val="15"/>
      <sheetId val="16"/>
      <sheetId val="17"/>
    </sheetIdMap>
  </header>
  <header guid="{F527ABE5-2F3A-4515-B736-4789BBDC9749}" dateTime="2021-07-21T07:47:24" maxSheetId="18" userName="Dang Quang Tuan (VN)" r:id="rId97" minRId="3146">
    <sheetIdMap count="17">
      <sheetId val="1"/>
      <sheetId val="2"/>
      <sheetId val="3"/>
      <sheetId val="4"/>
      <sheetId val="6"/>
      <sheetId val="7"/>
      <sheetId val="8"/>
      <sheetId val="11"/>
      <sheetId val="9"/>
      <sheetId val="10"/>
      <sheetId val="5"/>
      <sheetId val="13"/>
      <sheetId val="12"/>
      <sheetId val="14"/>
      <sheetId val="15"/>
      <sheetId val="16"/>
      <sheetId val="17"/>
    </sheetIdMap>
  </header>
  <header guid="{8F4247F8-C580-41BC-9631-570ED2D111DE}" dateTime="2021-07-21T08:06:34" maxSheetId="18" userName="Dang Quang Tuan (VN)" r:id="rId98">
    <sheetIdMap count="17">
      <sheetId val="1"/>
      <sheetId val="2"/>
      <sheetId val="3"/>
      <sheetId val="4"/>
      <sheetId val="6"/>
      <sheetId val="7"/>
      <sheetId val="8"/>
      <sheetId val="11"/>
      <sheetId val="9"/>
      <sheetId val="10"/>
      <sheetId val="5"/>
      <sheetId val="13"/>
      <sheetId val="12"/>
      <sheetId val="14"/>
      <sheetId val="15"/>
      <sheetId val="16"/>
      <sheetId val="1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DCEEF57-9D23-4D32-B0E6-992B8F8AD223}" action="delete"/>
  <rdn rId="0" localSheetId="1" customView="1" name="Z_ADCEEF57_9D23_4D32_B0E6_992B8F8AD223_.wvu.Cols" hidden="1" oldHidden="1">
    <formula>'MENU '!$L:$L</formula>
    <oldFormula>'MENU '!$L:$L</oldFormula>
  </rdn>
  <rdn rId="0" localSheetId="2" customView="1" name="Z_ADCEEF57_9D23_4D32_B0E6_992B8F8AD223_.wvu.PrintArea" hidden="1" oldHidden="1">
    <formula>'LGB DIRECT (SEA)'!$A$1:$H$38</formula>
    <oldFormula>'LGB DIRECT (SEA)'!$A$1:$H$38</oldFormula>
  </rdn>
  <rdn rId="0" localSheetId="3" customView="1" name="Z_ADCEEF57_9D23_4D32_B0E6_992B8F8AD223_.wvu.PrintArea" hidden="1" oldHidden="1">
    <formula>'LGB VIA HKG (SEA)'!$A$1:$L$29</formula>
    <oldFormula>'LGB VIA HKG (SEA)'!$A$1:$L$29</oldFormula>
  </rdn>
  <rdn rId="0" localSheetId="4" customView="1" name="Z_ADCEEF57_9D23_4D32_B0E6_992B8F8AD223_.wvu.PrintArea" hidden="1" oldHidden="1">
    <formula>'LAS -OAK DIRECT (SEA2)'!$A$1:$J$37</formula>
    <oldFormula>'LAS -OAK DIRECT (SEA2)'!$A$1:$J$37</oldFormula>
  </rdn>
  <rdn rId="0" localSheetId="5" customView="1" name="Z_ADCEEF57_9D23_4D32_B0E6_992B8F8AD223_.wvu.PrintArea" hidden="1" oldHidden="1">
    <formula>'CANADA TS (CPNW)'!$A$1:$N$33</formula>
    <oldFormula>'CANADA TS (CPNW)'!$A$1:$N$33</oldFormula>
  </rdn>
  <rdn rId="0" localSheetId="5" customView="1" name="Z_ADCEEF57_9D23_4D32_B0E6_992B8F8AD223_.wvu.Rows" hidden="1" oldHidden="1">
    <formula>'CANADA TS (CPNW)'!$51:$66</formula>
    <oldFormula>'CANADA TS (CPNW)'!$51:$66</oldFormula>
  </rdn>
  <rdn rId="0" localSheetId="6" customView="1" name="Z_ADCEEF57_9D23_4D32_B0E6_992B8F8AD223_.wvu.PrintArea" hidden="1" oldHidden="1">
    <formula>'USEC DIRECT (AWE6) '!$A$1:$M$33</formula>
    <oldFormula>'USEC DIRECT (AWE6) '!$A$1:$M$33</oldFormula>
  </rdn>
  <rdn rId="0" localSheetId="10" customView="1" name="Z_ADCEEF57_9D23_4D32_B0E6_992B8F8AD223_.wvu.PrintArea" hidden="1" oldHidden="1">
    <formula>'BOSTON VIA SHA (AWE1)'!$A$1:$L$34</formula>
    <oldFormula>'BOSTON VIA SHA (AWE1)'!$A$1:$L$34</oldFormula>
  </rdn>
  <rdn rId="0" localSheetId="11" customView="1" name="Z_ADCEEF57_9D23_4D32_B0E6_992B8F8AD223_.wvu.PrintArea" hidden="1" oldHidden="1">
    <formula>'BALTIMORE VIA HKG (AWE3)'!$A$1:$L$38</formula>
    <oldFormula>'BALTIMORE VIA HKG (AWE3)'!$A$1:$L$38</oldFormula>
  </rdn>
  <rdn rId="0" localSheetId="13" customView="1" name="Z_ADCEEF57_9D23_4D32_B0E6_992B8F8AD223_.wvu.PrintArea" hidden="1" oldHidden="1">
    <formula>'SEA-VAN VIA HKG (OPNW)'!$A$1:$N$42</formula>
    <oldFormula>'SEA-VAN VIA HKG (OPNW)'!$A$1:$N$42</oldFormula>
  </rdn>
  <rdn rId="0" localSheetId="14" customView="1" name="Z_ADCEEF57_9D23_4D32_B0E6_992B8F8AD223_.wvu.Rows" hidden="1" oldHidden="1">
    <formula>'TACOMA VIA YTN (EPNW)'!$8:$22</formula>
    <oldFormula>'TACOMA VIA YTN (EPNW)'!$8:$22</oldFormula>
  </rdn>
  <rdn rId="0" localSheetId="15" customView="1" name="Z_ADCEEF57_9D23_4D32_B0E6_992B8F8AD223_.wvu.PrintArea" hidden="1" oldHidden="1">
    <formula>'GULF VIA XMN (GME)'!$A$1:$Q$68</formula>
    <oldFormula>'GULF VIA XMN (GME)'!$A$1:$Q$68</oldFormula>
  </rdn>
  <rdn rId="0" localSheetId="15" customView="1" name="Z_ADCEEF57_9D23_4D32_B0E6_992B8F8AD223_.wvu.Rows" hidden="1" oldHidden="1">
    <formula>'GULF VIA XMN (GME)'!$4:$38</formula>
    <oldFormula>'GULF VIA XMN (GME)'!$4:$38</oldFormula>
  </rdn>
  <rcv guid="{ADCEEF57-9D23-4D32-B0E6-992B8F8AD22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1" sId="12">
    <oc r="A12" t="inlineStr">
      <is>
        <t>COSCO EXCELLENCE</t>
      </is>
    </oc>
    <nc r="A12" t="inlineStr">
      <is>
        <t>OOCL POLAND</t>
      </is>
    </nc>
  </rcc>
  <rcc rId="2442" sId="12">
    <oc r="B12" t="inlineStr">
      <is>
        <t>057E</t>
      </is>
    </oc>
    <nc r="B12" t="inlineStr">
      <is>
        <t>027E</t>
      </is>
    </nc>
  </rcc>
  <rcc rId="2443" sId="12">
    <oc r="C12" t="inlineStr">
      <is>
        <t>04 Jul</t>
      </is>
    </oc>
    <nc r="C12" t="inlineStr">
      <is>
        <t>07 Aug</t>
      </is>
    </nc>
  </rcc>
  <rcc rId="2444" sId="12">
    <oc r="D12" t="inlineStr">
      <is>
        <t>05 Jul</t>
      </is>
    </oc>
    <nc r="D12" t="inlineStr">
      <is>
        <t>08 Aug</t>
      </is>
    </nc>
  </rcc>
  <rcc rId="2445" sId="12">
    <oc r="E12" t="inlineStr">
      <is>
        <t>13 Jul</t>
      </is>
    </oc>
    <nc r="E12" t="inlineStr">
      <is>
        <t>15 Aug</t>
      </is>
    </nc>
  </rcc>
  <rcc rId="2446" sId="12">
    <oc r="F12" t="inlineStr">
      <is>
        <t>14 Jul</t>
      </is>
    </oc>
    <nc r="F12" t="inlineStr">
      <is>
        <t>16 Aug</t>
      </is>
    </nc>
  </rcc>
  <rcc rId="2447" sId="12">
    <oc r="A13" t="inlineStr">
      <is>
        <t>OOCL BERLIN</t>
      </is>
    </oc>
    <nc r="A13" t="inlineStr">
      <is>
        <t>OOCL BRUSSELS</t>
      </is>
    </nc>
  </rcc>
  <rcc rId="2448" sId="12">
    <oc r="B13" t="inlineStr">
      <is>
        <t>037E</t>
      </is>
    </oc>
    <nc r="B13" t="inlineStr">
      <is>
        <t>045E</t>
      </is>
    </nc>
  </rcc>
  <rcc rId="2449" sId="12">
    <oc r="C13" t="inlineStr">
      <is>
        <t>07 Jul</t>
      </is>
    </oc>
    <nc r="C13" t="inlineStr">
      <is>
        <t>15 Aug</t>
      </is>
    </nc>
  </rcc>
  <rcc rId="2450" sId="12">
    <oc r="D13" t="inlineStr">
      <is>
        <t>08 Jul</t>
      </is>
    </oc>
    <nc r="D13" t="inlineStr">
      <is>
        <t>16 Aug</t>
      </is>
    </nc>
  </rcc>
  <rcc rId="2451" sId="12">
    <oc r="E13" t="inlineStr">
      <is>
        <t>16 Jul</t>
      </is>
    </oc>
    <nc r="E13" t="inlineStr">
      <is>
        <t>24 Aug</t>
      </is>
    </nc>
  </rcc>
  <rcc rId="2452" sId="12">
    <oc r="F13" t="inlineStr">
      <is>
        <t>17 Jul</t>
      </is>
    </oc>
    <nc r="F13" t="inlineStr">
      <is>
        <t>25 Aug</t>
      </is>
    </nc>
  </rcc>
  <rcc rId="2453" sId="12">
    <oc r="A14" t="inlineStr">
      <is>
        <t>OOCL CHONGQING</t>
      </is>
    </oc>
    <nc r="A14"/>
  </rcc>
  <rcc rId="2454" sId="12">
    <oc r="B14" t="inlineStr">
      <is>
        <t>037E</t>
      </is>
    </oc>
    <nc r="B14"/>
  </rcc>
  <rcc rId="2455" sId="12">
    <oc r="C14" t="inlineStr">
      <is>
        <t>16 Jul</t>
      </is>
    </oc>
    <nc r="C14"/>
  </rcc>
  <rcc rId="2456" sId="12">
    <oc r="D14" t="inlineStr">
      <is>
        <t>17 Jul</t>
      </is>
    </oc>
    <nc r="D14"/>
  </rcc>
  <rcc rId="2457" sId="12">
    <oc r="E14" t="inlineStr">
      <is>
        <t>24 Jul</t>
      </is>
    </oc>
    <nc r="E14"/>
  </rcc>
  <rcc rId="2458" sId="12">
    <oc r="F14" t="inlineStr">
      <is>
        <t>25 Jul</t>
      </is>
    </oc>
    <nc r="F14"/>
  </rcc>
  <rcc rId="2459" sId="12">
    <oc r="A15" t="inlineStr">
      <is>
        <t>COSCO SHIPPING CAMELLIA</t>
      </is>
    </oc>
    <nc r="A15"/>
  </rcc>
  <rcc rId="2460" sId="12">
    <oc r="B15" t="inlineStr">
      <is>
        <t>011E</t>
      </is>
    </oc>
    <nc r="B15"/>
  </rcc>
  <rcc rId="2461" sId="12">
    <oc r="C15" t="inlineStr">
      <is>
        <t>18 Jul</t>
      </is>
    </oc>
    <nc r="C15"/>
  </rcc>
  <rcc rId="2462" sId="12">
    <oc r="D15" t="inlineStr">
      <is>
        <t>19 Jul</t>
      </is>
    </oc>
    <nc r="D15"/>
  </rcc>
  <rcc rId="2463" sId="12">
    <oc r="E15" t="inlineStr">
      <is>
        <t>27 Jul</t>
      </is>
    </oc>
    <nc r="E15"/>
  </rcc>
  <rcc rId="2464" sId="12">
    <oc r="F15" t="inlineStr">
      <is>
        <t>28 Jul</t>
      </is>
    </oc>
    <nc r="F15"/>
  </rcc>
  <rcc rId="2465" sId="12">
    <oc r="A16" t="inlineStr">
      <is>
        <t>OOCL KOREA</t>
      </is>
    </oc>
    <nc r="A16"/>
  </rcc>
  <rcc rId="2466" sId="12">
    <oc r="B16" t="inlineStr">
      <is>
        <t>035E</t>
      </is>
    </oc>
    <nc r="B16"/>
  </rcc>
  <rcc rId="2467" sId="12">
    <oc r="C16" t="inlineStr">
      <is>
        <t>25 Jul</t>
      </is>
    </oc>
    <nc r="C16"/>
  </rcc>
  <rcc rId="2468" sId="12">
    <oc r="D16" t="inlineStr">
      <is>
        <t>26 Jul</t>
      </is>
    </oc>
    <nc r="D16"/>
  </rcc>
  <rcc rId="2469" sId="12">
    <oc r="E16" t="inlineStr">
      <is>
        <t>03 Aug</t>
      </is>
    </oc>
    <nc r="E16"/>
  </rcc>
  <rcc rId="2470" sId="12">
    <oc r="F16" t="inlineStr">
      <is>
        <t>04 Aug</t>
      </is>
    </oc>
    <nc r="F16"/>
  </rcc>
  <rcc rId="2471" sId="12">
    <oc r="A17" t="inlineStr">
      <is>
        <t>OOCL POLAND</t>
      </is>
    </oc>
    <nc r="A17"/>
  </rcc>
  <rcc rId="2472" sId="12">
    <oc r="B17" t="inlineStr">
      <is>
        <t>027E</t>
      </is>
    </oc>
    <nc r="B17"/>
  </rcc>
  <rcc rId="2473" sId="12">
    <oc r="C17" t="inlineStr">
      <is>
        <t>01 Aug</t>
      </is>
    </oc>
    <nc r="C17"/>
  </rcc>
  <rcc rId="2474" sId="12">
    <oc r="D17" t="inlineStr">
      <is>
        <t>02 Aug</t>
      </is>
    </oc>
    <nc r="D17"/>
  </rcc>
  <rcc rId="2475" sId="12">
    <oc r="E17" t="inlineStr">
      <is>
        <t>10 Aug</t>
      </is>
    </oc>
    <nc r="E17"/>
  </rcc>
  <rcc rId="2476" sId="12">
    <oc r="F17" t="inlineStr">
      <is>
        <t>11 Aug</t>
      </is>
    </oc>
    <nc r="F17"/>
  </rcc>
  <rcc rId="2477" sId="12">
    <oc r="A18" t="inlineStr">
      <is>
        <t>OOCL BRUSSELS</t>
      </is>
    </oc>
    <nc r="A18"/>
  </rcc>
  <rcc rId="2478" sId="12">
    <oc r="B18" t="inlineStr">
      <is>
        <t>045E</t>
      </is>
    </oc>
    <nc r="B18"/>
  </rcc>
  <rcc rId="2479" sId="12">
    <oc r="C18" t="inlineStr">
      <is>
        <t>08 Aug</t>
      </is>
    </oc>
    <nc r="C18"/>
  </rcc>
  <rcc rId="2480" sId="12">
    <oc r="D18" t="inlineStr">
      <is>
        <t>09 Aug</t>
      </is>
    </oc>
    <nc r="D18"/>
  </rcc>
  <rcc rId="2481" sId="12">
    <oc r="E18" t="inlineStr">
      <is>
        <t>17 Aug</t>
      </is>
    </oc>
    <nc r="E18"/>
  </rcc>
  <rcc rId="2482" sId="12">
    <oc r="F18" t="inlineStr">
      <is>
        <t>18 Aug</t>
      </is>
    </oc>
    <nc r="F18"/>
  </rcc>
  <rcc rId="2483" sId="12">
    <oc r="A19" t="inlineStr">
      <is>
        <t>COSCO SHIPPING ROSE</t>
      </is>
    </oc>
    <nc r="A19"/>
  </rcc>
  <rcc rId="2484" sId="12">
    <oc r="B19" t="inlineStr">
      <is>
        <t>021E</t>
      </is>
    </oc>
    <nc r="B19"/>
  </rcc>
  <rcc rId="2485" sId="12">
    <oc r="C19" t="inlineStr">
      <is>
        <t>15 Aug</t>
      </is>
    </oc>
    <nc r="C19"/>
  </rcc>
  <rcc rId="2486" sId="12">
    <oc r="D19" t="inlineStr">
      <is>
        <t>16 Aug</t>
      </is>
    </oc>
    <nc r="D19"/>
  </rcc>
  <rcc rId="2487" sId="12">
    <oc r="E19" t="inlineStr">
      <is>
        <t>24 Aug</t>
      </is>
    </oc>
    <nc r="E19"/>
  </rcc>
  <rcc rId="2488" sId="12">
    <oc r="F19" t="inlineStr">
      <is>
        <t>25 Aug</t>
      </is>
    </oc>
    <nc r="F19"/>
  </rcc>
  <rfmt sheetId="12" sqref="G14:N19" start="0" length="2147483647">
    <dxf>
      <font>
        <color theme="0"/>
      </font>
    </dxf>
  </rfmt>
  <rcc rId="2489" sId="12">
    <oc r="G14" t="inlineStr">
      <is>
        <t>TBA</t>
      </is>
    </oc>
    <nc r="G14"/>
  </rcc>
  <rcc rId="2490" sId="12">
    <oc r="G15" t="inlineStr">
      <is>
        <t>CMA CGM PELLEAS</t>
      </is>
    </oc>
    <nc r="G15"/>
  </rcc>
  <rcc rId="2491" sId="12">
    <oc r="H15" t="inlineStr">
      <is>
        <t>0TN4PS1MA</t>
      </is>
    </oc>
    <nc r="H15"/>
  </rcc>
  <rcc rId="2492" sId="12">
    <oc r="G16" t="inlineStr">
      <is>
        <t>CMA CGM LITANI</t>
      </is>
    </oc>
    <nc r="G16"/>
  </rcc>
  <rcc rId="2493" sId="12">
    <oc r="H16" t="inlineStr">
      <is>
        <t>0TN4RS1MA</t>
      </is>
    </oc>
    <nc r="H16"/>
  </rcc>
  <rcc rId="2494" sId="12">
    <oc r="G17" t="inlineStr">
      <is>
        <t>CMA CGM ESTELLE</t>
      </is>
    </oc>
    <nc r="G17"/>
  </rcc>
  <rcc rId="2495" sId="12">
    <oc r="H17" t="inlineStr">
      <is>
        <t>0TN4TS1MA</t>
      </is>
    </oc>
    <nc r="H17"/>
  </rcc>
  <rcc rId="2496" sId="12">
    <oc r="G18" t="inlineStr">
      <is>
        <t>APL QINGDAO</t>
      </is>
    </oc>
    <nc r="G18"/>
  </rcc>
  <rcc rId="2497" sId="12">
    <oc r="H18" t="inlineStr">
      <is>
        <t>0TN4VS1MA</t>
      </is>
    </oc>
    <nc r="H18"/>
  </rcc>
  <rcc rId="2498" sId="12">
    <oc r="G19" t="inlineStr">
      <is>
        <t>CMA CGM NORMA</t>
      </is>
    </oc>
    <nc r="G19"/>
  </rcc>
  <rcc rId="2499" sId="12">
    <oc r="H19" t="inlineStr">
      <is>
        <t>0TN4XS1MA</t>
      </is>
    </oc>
    <nc r="H19"/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0" sId="12" xfDxf="1" dxf="1">
    <oc r="G12" t="inlineStr">
      <is>
        <t>CMA CGM NORMA</t>
      </is>
    </oc>
    <nc r="G12" t="inlineStr">
      <is>
        <t>CMA CGM PELLEAS</t>
      </is>
    </nc>
    <ndxf>
      <font>
        <b/>
        <sz val="10"/>
        <color indexed="12"/>
        <name val="Arial"/>
      </font>
      <alignment horizontal="left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1" sId="12" xfDxf="1" dxf="1">
    <oc r="H12" t="inlineStr">
      <is>
        <t>0TN4JS1MA</t>
      </is>
    </oc>
    <nc r="H12" t="inlineStr">
      <is>
        <t>0TN4RS1MA</t>
      </is>
    </nc>
    <ndxf>
      <font>
        <b/>
        <sz val="10"/>
        <color rgb="FFFF0000"/>
        <name val="Arial"/>
      </font>
      <alignment horizontal="left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2" sId="12" numFmtId="19">
    <oc r="J12">
      <v>44397</v>
    </oc>
    <nc r="J12">
      <v>44431</v>
    </nc>
  </rcc>
  <rcc rId="2503" sId="12" numFmtId="19">
    <oc r="I12">
      <v>44396</v>
    </oc>
    <nc r="I12">
      <v>44422</v>
    </nc>
  </rcc>
  <rcc rId="2504" sId="12" xfDxf="1" dxf="1">
    <oc r="G13" t="inlineStr">
      <is>
        <t>CMA CGM TITAN</t>
      </is>
    </oc>
    <nc r="G13" t="inlineStr">
      <is>
        <t>CMA CGM ESTELLE</t>
      </is>
    </nc>
    <ndxf>
      <font>
        <b/>
        <sz val="10"/>
        <color indexed="12"/>
        <name val="Arial"/>
      </font>
      <alignment horizontal="left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" sId="12" xfDxf="1" dxf="1">
    <oc r="H13" t="inlineStr">
      <is>
        <t>0TN4LS1MA</t>
      </is>
    </oc>
    <nc r="H13" t="inlineStr">
      <is>
        <t>0TN4VS1MA</t>
      </is>
    </nc>
    <ndxf>
      <font>
        <b/>
        <sz val="10"/>
        <color rgb="FFFF0000"/>
        <name val="Arial"/>
      </font>
      <alignment horizontal="left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" sId="12" numFmtId="19">
    <oc r="K12">
      <v>44410</v>
    </oc>
    <nc r="K12">
      <v>44445</v>
    </nc>
  </rcc>
  <rcc rId="2507" sId="12" numFmtId="19">
    <oc r="L12">
      <v>44413</v>
    </oc>
    <nc r="L12">
      <v>44448</v>
    </nc>
  </rcc>
  <rcc rId="2508" sId="12" numFmtId="19">
    <oc r="M12">
      <v>44413</v>
    </oc>
    <nc r="M12">
      <v>44448</v>
    </nc>
  </rcc>
  <rcc rId="2509" sId="12" numFmtId="19">
    <oc r="N12">
      <v>44416</v>
    </oc>
    <nc r="N12">
      <v>44451</v>
    </nc>
  </rcc>
  <rcc rId="2510" sId="12" numFmtId="19">
    <oc r="I13">
      <v>44401</v>
    </oc>
    <nc r="I13">
      <v>44436</v>
    </nc>
  </rcc>
  <rcc rId="2511" sId="12" numFmtId="19">
    <oc r="J13">
      <v>44402</v>
    </oc>
    <nc r="J13">
      <v>44437</v>
    </nc>
  </rcc>
  <rcc rId="2512" sId="12" numFmtId="19">
    <oc r="K13">
      <v>44416</v>
    </oc>
    <nc r="K13">
      <v>44451</v>
    </nc>
  </rcc>
  <rcc rId="2513" sId="12" numFmtId="19">
    <oc r="L13">
      <v>44419</v>
    </oc>
    <nc r="L13">
      <v>44454</v>
    </nc>
  </rcc>
  <rcc rId="2514" sId="12" numFmtId="19">
    <oc r="M13">
      <v>44419</v>
    </oc>
    <nc r="M13">
      <v>44454</v>
    </nc>
  </rcc>
  <rcc rId="2515" sId="12" numFmtId="19">
    <oc r="N13">
      <v>44422</v>
    </oc>
    <nc r="N13">
      <v>44457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6" sId="13">
    <oc r="A12" t="inlineStr">
      <is>
        <t>COSCO EXCELLENCE</t>
      </is>
    </oc>
    <nc r="A12" t="inlineStr">
      <is>
        <t>OOCL POLAND</t>
      </is>
    </nc>
  </rcc>
  <rcc rId="2517" sId="13">
    <oc r="B12" t="inlineStr">
      <is>
        <t>057E</t>
      </is>
    </oc>
    <nc r="B12" t="inlineStr">
      <is>
        <t>027E</t>
      </is>
    </nc>
  </rcc>
  <rcc rId="2518" sId="13">
    <oc r="C12" t="inlineStr">
      <is>
        <t>04 Jul</t>
      </is>
    </oc>
    <nc r="C12" t="inlineStr">
      <is>
        <t>07 Aug</t>
      </is>
    </nc>
  </rcc>
  <rcc rId="2519" sId="13">
    <oc r="D12" t="inlineStr">
      <is>
        <t>05 Jul</t>
      </is>
    </oc>
    <nc r="D12" t="inlineStr">
      <is>
        <t>08 Aug</t>
      </is>
    </nc>
  </rcc>
  <rcc rId="2520" sId="13">
    <oc r="A13" t="inlineStr">
      <is>
        <t>OOCL BERLIN</t>
      </is>
    </oc>
    <nc r="A13" t="inlineStr">
      <is>
        <t>OOCL BRUSSELS</t>
      </is>
    </nc>
  </rcc>
  <rcc rId="2521" sId="13">
    <oc r="B13" t="inlineStr">
      <is>
        <t>037E</t>
      </is>
    </oc>
    <nc r="B13" t="inlineStr">
      <is>
        <t>045E</t>
      </is>
    </nc>
  </rcc>
  <rcc rId="2522" sId="13">
    <oc r="C13" t="inlineStr">
      <is>
        <t>07 Jul</t>
      </is>
    </oc>
    <nc r="C13" t="inlineStr">
      <is>
        <t>15 Aug</t>
      </is>
    </nc>
  </rcc>
  <rcc rId="2523" sId="13">
    <oc r="D13" t="inlineStr">
      <is>
        <t>08 Jul</t>
      </is>
    </oc>
    <nc r="D13" t="inlineStr">
      <is>
        <t>16 Aug</t>
      </is>
    </nc>
  </rcc>
  <rcc rId="2524" sId="13">
    <oc r="A14" t="inlineStr">
      <is>
        <t>OOCL CHONGQING</t>
      </is>
    </oc>
    <nc r="A14"/>
  </rcc>
  <rcc rId="2525" sId="13">
    <oc r="B14" t="inlineStr">
      <is>
        <t>037E</t>
      </is>
    </oc>
    <nc r="B14"/>
  </rcc>
  <rcc rId="2526" sId="13">
    <oc r="C14" t="inlineStr">
      <is>
        <t>16 Jul</t>
      </is>
    </oc>
    <nc r="C14"/>
  </rcc>
  <rcc rId="2527" sId="13">
    <oc r="D14" t="inlineStr">
      <is>
        <t>17 Jul</t>
      </is>
    </oc>
    <nc r="D14"/>
  </rcc>
  <rcc rId="2528" sId="13">
    <oc r="E14" t="inlineStr">
      <is>
        <t>19 Jul</t>
      </is>
    </oc>
    <nc r="E14"/>
  </rcc>
  <rcc rId="2529" sId="13">
    <oc r="F14" t="inlineStr">
      <is>
        <t>20 Jul</t>
      </is>
    </oc>
    <nc r="F14"/>
  </rcc>
  <rcc rId="2530" sId="13">
    <oc r="A15" t="inlineStr">
      <is>
        <t>COSCO SHIPPING CAMELLIA</t>
      </is>
    </oc>
    <nc r="A15"/>
  </rcc>
  <rcc rId="2531" sId="13">
    <oc r="B15" t="inlineStr">
      <is>
        <t>011E</t>
      </is>
    </oc>
    <nc r="B15"/>
  </rcc>
  <rcc rId="2532" sId="13">
    <oc r="C15" t="inlineStr">
      <is>
        <t>18 Jul</t>
      </is>
    </oc>
    <nc r="C15"/>
  </rcc>
  <rcc rId="2533" sId="13">
    <oc r="D15" t="inlineStr">
      <is>
        <t>19 Jul</t>
      </is>
    </oc>
    <nc r="D15"/>
  </rcc>
  <rcc rId="2534" sId="13">
    <oc r="E15" t="inlineStr">
      <is>
        <t>22 Jul</t>
      </is>
    </oc>
    <nc r="E15"/>
  </rcc>
  <rcc rId="2535" sId="13">
    <oc r="F15" t="inlineStr">
      <is>
        <t>23 Jul</t>
      </is>
    </oc>
    <nc r="F15"/>
  </rcc>
  <rcc rId="2536" sId="13">
    <oc r="A16" t="inlineStr">
      <is>
        <t>OOCL KOREA</t>
      </is>
    </oc>
    <nc r="A16"/>
  </rcc>
  <rcc rId="2537" sId="13">
    <oc r="B16" t="inlineStr">
      <is>
        <t>035E</t>
      </is>
    </oc>
    <nc r="B16"/>
  </rcc>
  <rcc rId="2538" sId="13">
    <oc r="C16" t="inlineStr">
      <is>
        <t>25 Jul</t>
      </is>
    </oc>
    <nc r="C16"/>
  </rcc>
  <rcc rId="2539" sId="13">
    <oc r="D16" t="inlineStr">
      <is>
        <t>26 Jul</t>
      </is>
    </oc>
    <nc r="D16"/>
  </rcc>
  <rcc rId="2540" sId="13">
    <oc r="E16" t="inlineStr">
      <is>
        <t>29 Jul</t>
      </is>
    </oc>
    <nc r="E16"/>
  </rcc>
  <rcc rId="2541" sId="13">
    <oc r="F16" t="inlineStr">
      <is>
        <t>30 Jul</t>
      </is>
    </oc>
    <nc r="F16"/>
  </rcc>
  <rcc rId="2542" sId="13">
    <oc r="A17" t="inlineStr">
      <is>
        <t>OOCL POLAND</t>
      </is>
    </oc>
    <nc r="A17"/>
  </rcc>
  <rcc rId="2543" sId="13">
    <oc r="B17" t="inlineStr">
      <is>
        <t>027E</t>
      </is>
    </oc>
    <nc r="B17"/>
  </rcc>
  <rcc rId="2544" sId="13">
    <oc r="C17" t="inlineStr">
      <is>
        <t>01 Aug</t>
      </is>
    </oc>
    <nc r="C17"/>
  </rcc>
  <rcc rId="2545" sId="13">
    <oc r="D17" t="inlineStr">
      <is>
        <t>02 Aug</t>
      </is>
    </oc>
    <nc r="D17"/>
  </rcc>
  <rcc rId="2546" sId="13">
    <oc r="E17" t="inlineStr">
      <is>
        <t>05 Aug</t>
      </is>
    </oc>
    <nc r="E17"/>
  </rcc>
  <rcc rId="2547" sId="13">
    <oc r="F17" t="inlineStr">
      <is>
        <t>06 Aug</t>
      </is>
    </oc>
    <nc r="F17"/>
  </rcc>
  <rcc rId="2548" sId="13">
    <oc r="A18" t="inlineStr">
      <is>
        <t>OOCL BRUSSELS</t>
      </is>
    </oc>
    <nc r="A18"/>
  </rcc>
  <rcc rId="2549" sId="13">
    <oc r="B18" t="inlineStr">
      <is>
        <t>045E</t>
      </is>
    </oc>
    <nc r="B18"/>
  </rcc>
  <rcc rId="2550" sId="13">
    <oc r="C18" t="inlineStr">
      <is>
        <t>08 Aug</t>
      </is>
    </oc>
    <nc r="C18"/>
  </rcc>
  <rcc rId="2551" sId="13">
    <oc r="D18" t="inlineStr">
      <is>
        <t>09 Aug</t>
      </is>
    </oc>
    <nc r="D18"/>
  </rcc>
  <rcc rId="2552" sId="13">
    <oc r="E18" t="inlineStr">
      <is>
        <t>12 Aug</t>
      </is>
    </oc>
    <nc r="E18"/>
  </rcc>
  <rcc rId="2553" sId="13">
    <oc r="F18" t="inlineStr">
      <is>
        <t>13 Aug</t>
      </is>
    </oc>
    <nc r="F18"/>
  </rcc>
  <rcc rId="2554" sId="13">
    <oc r="A19" t="inlineStr">
      <is>
        <t>COSCO SHIPPING ROSE</t>
      </is>
    </oc>
    <nc r="A19"/>
  </rcc>
  <rcc rId="2555" sId="13">
    <oc r="B19" t="inlineStr">
      <is>
        <t>021E</t>
      </is>
    </oc>
    <nc r="B19"/>
  </rcc>
  <rcc rId="2556" sId="13">
    <oc r="C19" t="inlineStr">
      <is>
        <t>15 Aug</t>
      </is>
    </oc>
    <nc r="C19"/>
  </rcc>
  <rcc rId="2557" sId="13">
    <oc r="D19" t="inlineStr">
      <is>
        <t>16 Aug</t>
      </is>
    </oc>
    <nc r="D19"/>
  </rcc>
  <rcc rId="2558" sId="13">
    <oc r="E19" t="inlineStr">
      <is>
        <t>19 Aug</t>
      </is>
    </oc>
    <nc r="E19"/>
  </rcc>
  <rcc rId="2559" sId="13">
    <oc r="F19" t="inlineStr">
      <is>
        <t>20 Aug</t>
      </is>
    </oc>
    <nc r="F19"/>
  </rcc>
  <rcc rId="2560" sId="13">
    <oc r="E12" t="inlineStr">
      <is>
        <t>08 Jul</t>
      </is>
    </oc>
    <nc r="E12" t="inlineStr">
      <is>
        <t>10 Aug</t>
      </is>
    </nc>
  </rcc>
  <rcc rId="2561" sId="13">
    <oc r="F12" t="inlineStr">
      <is>
        <t>09 Jul</t>
      </is>
    </oc>
    <nc r="F12" t="inlineStr">
      <is>
        <t>11 Aug</t>
      </is>
    </nc>
  </rcc>
  <rcc rId="2562" sId="13">
    <oc r="E13" t="inlineStr">
      <is>
        <t>10 Jul</t>
      </is>
    </oc>
    <nc r="E13" t="inlineStr">
      <is>
        <t>19 Aug</t>
      </is>
    </nc>
  </rcc>
  <rcc rId="2563" sId="13">
    <oc r="F13" t="inlineStr">
      <is>
        <t>11 Jul</t>
      </is>
    </oc>
    <nc r="F13" t="inlineStr">
      <is>
        <t>20 Aug</t>
      </is>
    </nc>
  </rcc>
  <rcc rId="2564" sId="13">
    <oc r="G14" t="inlineStr">
      <is>
        <t>OOCL OAKLAND</t>
      </is>
    </oc>
    <nc r="G14"/>
  </rcc>
  <rcc rId="2565" sId="13">
    <oc r="H14" t="inlineStr">
      <is>
        <t>103E</t>
      </is>
    </oc>
    <nc r="H14"/>
  </rcc>
  <rcc rId="2566" sId="13">
    <oc r="G15" t="inlineStr">
      <is>
        <t>OOCL CHICAGO</t>
      </is>
    </oc>
    <nc r="G15"/>
  </rcc>
  <rcc rId="2567" sId="13">
    <oc r="H15" t="inlineStr">
      <is>
        <t>077E</t>
      </is>
    </oc>
    <nc r="H15"/>
  </rcc>
  <rcc rId="2568" sId="13">
    <oc r="G16" t="inlineStr">
      <is>
        <t>TBA</t>
      </is>
    </oc>
    <nc r="G16"/>
  </rcc>
  <rcc rId="2569" sId="13">
    <oc r="G17" t="inlineStr">
      <is>
        <t>OOCL NEW YORK</t>
      </is>
    </oc>
    <nc r="G17"/>
  </rcc>
  <rcc rId="2570" sId="13">
    <oc r="H17" t="inlineStr">
      <is>
        <t>080E</t>
      </is>
    </oc>
    <nc r="H17"/>
  </rcc>
  <rcc rId="2571" sId="13">
    <oc r="G18" t="inlineStr">
      <is>
        <t>TBA</t>
      </is>
    </oc>
    <nc r="G18"/>
  </rcc>
  <rcc rId="2572" sId="13">
    <oc r="G19" t="inlineStr">
      <is>
        <t>OOCL OAKLAND</t>
      </is>
    </oc>
    <nc r="G19"/>
  </rcc>
  <rcc rId="2573" sId="13">
    <oc r="H19" t="inlineStr">
      <is>
        <t>104E</t>
      </is>
    </oc>
    <nc r="H19"/>
  </rcc>
  <rfmt sheetId="13" sqref="I14:N19" start="0" length="2147483647">
    <dxf>
      <font>
        <color theme="0"/>
      </font>
    </dxf>
  </rfmt>
  <rcc rId="2574" sId="13" odxf="1" dxf="1">
    <oc r="G12" t="inlineStr">
      <is>
        <t>TBA</t>
      </is>
    </oc>
    <nc r="G12" t="inlineStr">
      <is>
        <t>OOCL NEW YORK</t>
      </is>
    </nc>
    <odxf>
      <font>
        <sz val="10"/>
        <color rgb="FFFF0000"/>
        <name val="Arial"/>
        <family val="2"/>
      </font>
    </odxf>
    <ndxf>
      <font>
        <sz val="10"/>
        <color indexed="12"/>
        <name val="Arial"/>
        <family val="2"/>
      </font>
    </ndxf>
  </rcc>
  <rcc rId="2575" sId="13" odxf="1" dxf="1">
    <nc r="H12" t="inlineStr">
      <is>
        <t>079E</t>
      </is>
    </nc>
    <odxf>
      <border outline="0">
        <bottom style="double">
          <color indexed="64"/>
        </bottom>
      </border>
    </odxf>
    <ndxf>
      <border outline="0">
        <bottom style="thin">
          <color indexed="64"/>
        </bottom>
      </border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6" sId="13" xfDxf="1" s="1" dxf="1">
    <oc r="G12" t="inlineStr">
      <is>
        <t>OOCL NEW YORK</t>
      </is>
    </oc>
    <nc r="G12" t="inlineStr">
      <is>
        <t>OOCL CHICAGO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family val="2"/>
        <scheme val="none"/>
      </font>
      <numFmt numFmtId="175" formatCode="m/d"/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577" sId="13">
    <oc r="H12" t="inlineStr">
      <is>
        <t>079E</t>
      </is>
    </oc>
    <nc r="H12" t="inlineStr">
      <is>
        <t>177E</t>
      </is>
    </nc>
  </rcc>
  <rcc rId="2578" sId="13" numFmtId="19">
    <oc r="I12">
      <v>44387</v>
    </oc>
    <nc r="I12">
      <v>44402</v>
    </nc>
  </rcc>
  <rcc rId="2579" sId="13" numFmtId="19">
    <oc r="J12">
      <v>44387</v>
    </oc>
    <nc r="J12">
      <v>44423</v>
    </nc>
  </rcc>
  <rcc rId="2580" sId="13" numFmtId="19">
    <oc r="K12">
      <v>44403</v>
    </oc>
    <nc r="K12">
      <v>44438</v>
    </nc>
  </rcc>
  <rcc rId="2581" sId="13" numFmtId="19">
    <oc r="L12">
      <v>44406</v>
    </oc>
    <nc r="L12">
      <v>44441</v>
    </nc>
  </rcc>
  <rcc rId="2582" sId="13" numFmtId="19">
    <oc r="M12">
      <v>44407</v>
    </oc>
    <nc r="M12">
      <v>44442</v>
    </nc>
  </rcc>
  <rcc rId="2583" sId="13" numFmtId="19">
    <oc r="N12">
      <v>44408</v>
    </oc>
    <nc r="N12">
      <v>44443</v>
    </nc>
  </rcc>
  <rcc rId="2584" sId="13" xfDxf="1" s="1" dxf="1">
    <oc r="G13" t="inlineStr">
      <is>
        <t>OOCL NEW YORK</t>
      </is>
    </oc>
    <nc r="G13" t="inlineStr">
      <is>
        <t>OOCL VANCOUVER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family val="2"/>
        <scheme val="none"/>
      </font>
      <numFmt numFmtId="175" formatCode="m/d"/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2585" sId="13">
    <oc r="H13" t="inlineStr">
      <is>
        <t>079E</t>
      </is>
    </oc>
    <nc r="H13" t="inlineStr">
      <is>
        <t>126E</t>
      </is>
    </nc>
  </rcc>
  <rcc rId="2586" sId="13" numFmtId="19">
    <oc r="I13">
      <f>I12+7</f>
    </oc>
    <nc r="I13">
      <v>44416</v>
    </nc>
  </rcc>
  <rcc rId="2587" sId="13" numFmtId="19">
    <oc r="K13">
      <v>44408</v>
    </oc>
    <nc r="K13">
      <v>44445</v>
    </nc>
  </rcc>
  <rcc rId="2588" sId="13" numFmtId="19">
    <oc r="L13">
      <v>44411</v>
    </oc>
    <nc r="L13">
      <v>44448</v>
    </nc>
  </rcc>
  <rcc rId="2589" sId="13" numFmtId="19">
    <oc r="M13">
      <v>44412</v>
    </oc>
    <nc r="M13">
      <v>44449</v>
    </nc>
  </rcc>
  <rcc rId="2590" sId="13" numFmtId="19">
    <oc r="N13">
      <v>44413</v>
    </oc>
    <nc r="N13">
      <v>44450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1" sId="15">
    <oc r="A46" t="inlineStr">
      <is>
        <t>COSCO EXCELLENCE</t>
      </is>
    </oc>
    <nc r="A46" t="inlineStr">
      <is>
        <t>OOCL POLAND</t>
      </is>
    </nc>
  </rcc>
  <rcc rId="2592" sId="15">
    <oc r="A47" t="inlineStr">
      <is>
        <t>OOCL BERLIN</t>
      </is>
    </oc>
    <nc r="A47" t="inlineStr">
      <is>
        <t>OOCL BRUSSELS</t>
      </is>
    </nc>
  </rcc>
  <rcc rId="2593" sId="15">
    <oc r="A48" t="inlineStr">
      <is>
        <t>OOCL CHONGQING</t>
      </is>
    </oc>
    <nc r="A48" t="inlineStr">
      <is>
        <t>COSCO HOPE</t>
      </is>
    </nc>
  </rcc>
  <rcc rId="2594" sId="15">
    <oc r="A49" t="inlineStr">
      <is>
        <t>COSCO SHIPPING CAMELLIA</t>
      </is>
    </oc>
    <nc r="A49" t="inlineStr">
      <is>
        <t>COSCO SHIPPING PEONY</t>
      </is>
    </nc>
  </rcc>
  <rcc rId="2595" sId="15">
    <oc r="A50" t="inlineStr">
      <is>
        <t>OOCL KOREA</t>
      </is>
    </oc>
    <nc r="A50" t="inlineStr">
      <is>
        <t>OOCL SINGAPORE</t>
      </is>
    </nc>
  </rcc>
  <rcc rId="2596" sId="15">
    <oc r="A51" t="inlineStr">
      <is>
        <t>OOCL POLAND</t>
      </is>
    </oc>
    <nc r="A51" t="inlineStr">
      <is>
        <t>OOCL BERLIN</t>
      </is>
    </nc>
  </rcc>
  <rcc rId="2597" sId="15">
    <oc r="A52" t="inlineStr">
      <is>
        <t>OOCL BRUSSELS</t>
      </is>
    </oc>
    <nc r="A52" t="inlineStr">
      <is>
        <t>COSCO EXCELLENCE</t>
      </is>
    </nc>
  </rcc>
  <rcc rId="2598" sId="15">
    <oc r="A53" t="inlineStr">
      <is>
        <t>COSCO SHIPPING ROSE</t>
      </is>
    </oc>
    <nc r="A53" t="inlineStr">
      <is>
        <t>OOCL CHONGQING</t>
      </is>
    </nc>
  </rcc>
  <rcc rId="2599" sId="15">
    <oc r="B46" t="inlineStr">
      <is>
        <t>057E</t>
      </is>
    </oc>
    <nc r="B46" t="inlineStr">
      <is>
        <t>027E</t>
      </is>
    </nc>
  </rcc>
  <rcc rId="2600" sId="15">
    <oc r="B47" t="inlineStr">
      <is>
        <t>037E</t>
      </is>
    </oc>
    <nc r="B47" t="inlineStr">
      <is>
        <t>045E</t>
      </is>
    </nc>
  </rcc>
  <rcc rId="2601" sId="15">
    <oc r="B48" t="inlineStr">
      <is>
        <t>037E</t>
      </is>
    </oc>
    <nc r="B48" t="inlineStr">
      <is>
        <t>046E</t>
      </is>
    </nc>
  </rcc>
  <rcc rId="2602" sId="15">
    <oc r="B49" t="inlineStr">
      <is>
        <t>011E</t>
      </is>
    </oc>
    <nc r="B49" t="inlineStr">
      <is>
        <t>016E</t>
      </is>
    </nc>
  </rcc>
  <rcc rId="2603" sId="15">
    <oc r="B50" t="inlineStr">
      <is>
        <t>035E</t>
      </is>
    </oc>
    <nc r="B50" t="inlineStr">
      <is>
        <t>043E</t>
      </is>
    </nc>
  </rcc>
  <rcc rId="2604" sId="15">
    <oc r="B51" t="inlineStr">
      <is>
        <t>027E</t>
      </is>
    </oc>
    <nc r="B51" t="inlineStr">
      <is>
        <t>038E</t>
      </is>
    </nc>
  </rcc>
  <rcc rId="2605" sId="15">
    <oc r="B52" t="inlineStr">
      <is>
        <t>045E</t>
      </is>
    </oc>
    <nc r="B52" t="inlineStr">
      <is>
        <t>058E</t>
      </is>
    </nc>
  </rcc>
  <rcc rId="2606" sId="15">
    <oc r="B53" t="inlineStr">
      <is>
        <t>021E</t>
      </is>
    </oc>
    <nc r="B53" t="inlineStr">
      <is>
        <t>038E</t>
      </is>
    </nc>
  </rcc>
  <rcc rId="2607" sId="16" numFmtId="19">
    <oc r="C11">
      <v>44382</v>
    </oc>
    <nc r="C11" t="inlineStr">
      <is>
        <t>07 Aug</t>
      </is>
    </nc>
  </rcc>
  <rcc rId="2608" sId="16" numFmtId="19">
    <oc r="D11">
      <v>44383</v>
    </oc>
    <nc r="D11" t="inlineStr">
      <is>
        <t>08 Aug</t>
      </is>
    </nc>
  </rcc>
  <rcc rId="2609" sId="16" odxf="1" dxf="1" numFmtId="19">
    <oc r="C12">
      <v>44391</v>
    </oc>
    <nc r="C12" t="inlineStr">
      <is>
        <t>15 Aug</t>
      </is>
    </nc>
    <odxf/>
    <ndxf/>
  </rcc>
  <rcc rId="2610" sId="16" odxf="1" dxf="1" numFmtId="19">
    <oc r="D12">
      <v>44392</v>
    </oc>
    <nc r="D12" t="inlineStr">
      <is>
        <t>16 Aug</t>
      </is>
    </nc>
    <odxf/>
    <ndxf/>
  </rcc>
  <rcc rId="2611" sId="17" odxf="1" dxf="1">
    <nc r="C11">
      <f>C10+7</f>
    </nc>
    <odxf>
      <font>
        <sz val="12"/>
        <color auto="1"/>
        <name val=".VnTime"/>
        <family val="2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indexed="12"/>
        <name val="Arial"/>
        <family val="2"/>
        <scheme val="none"/>
      </font>
      <numFmt numFmtId="166" formatCode="[$-409]d\-mmm;@"/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" sId="17" odxf="1" dxf="1">
    <nc r="D11">
      <f>D10+7</f>
    </nc>
    <odxf>
      <font>
        <sz val="12"/>
        <color auto="1"/>
        <name val=".VnTime"/>
        <family val="2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indexed="12"/>
        <name val="Arial"/>
        <family val="2"/>
        <scheme val="none"/>
      </font>
      <numFmt numFmtId="166" formatCode="[$-409]d\-mmm;@"/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" sId="17" odxf="1" dxf="1">
    <nc r="C12">
      <f>C11+7</f>
    </nc>
    <odxf>
      <font>
        <sz val="12"/>
        <color auto="1"/>
        <name val=".VnTime"/>
        <family val="2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indexed="12"/>
        <name val="Arial"/>
        <family val="2"/>
        <scheme val="none"/>
      </font>
      <numFmt numFmtId="166" formatCode="[$-409]d\-mmm;@"/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ndxf>
  </rcc>
  <rcc rId="2614" sId="17" odxf="1" dxf="1">
    <nc r="D12">
      <f>D11+7</f>
    </nc>
    <odxf>
      <font>
        <sz val="12"/>
        <color auto="1"/>
        <name val=".VnTime"/>
        <family val="2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sz val="10"/>
        <color indexed="12"/>
        <name val="Arial"/>
        <family val="2"/>
        <scheme val="none"/>
      </font>
      <numFmt numFmtId="166" formatCode="[$-409]d\-mmm;@"/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ndxf>
  </rcc>
  <rcc rId="2615" sId="15">
    <oc r="C46" t="inlineStr">
      <is>
        <t>04 Jul</t>
      </is>
    </oc>
    <nc r="C46" t="inlineStr">
      <is>
        <t>07 Aug</t>
      </is>
    </nc>
  </rcc>
  <rcc rId="2616" sId="15">
    <oc r="D46" t="inlineStr">
      <is>
        <t>05 Jul</t>
      </is>
    </oc>
    <nc r="D46" t="inlineStr">
      <is>
        <t>08 Aug</t>
      </is>
    </nc>
  </rcc>
  <rcc rId="2617" sId="15">
    <oc r="C47" t="inlineStr">
      <is>
        <t>07 Jul</t>
      </is>
    </oc>
    <nc r="C47" t="inlineStr">
      <is>
        <t>15 Aug</t>
      </is>
    </nc>
  </rcc>
  <rcc rId="2618" sId="15">
    <oc r="D47" t="inlineStr">
      <is>
        <t>08 Jul</t>
      </is>
    </oc>
    <nc r="D47" t="inlineStr">
      <is>
        <t>16 Aug</t>
      </is>
    </nc>
  </rcc>
  <rcc rId="2619" sId="16" odxf="1" s="1" dxf="1">
    <nc r="C46">
      <f>C45+7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12"/>
        <name val="Arial"/>
        <family val="2"/>
        <scheme val="none"/>
      </font>
      <numFmt numFmtId="166" formatCode="[$-409]d\-mmm;@"/>
      <fill>
        <patternFill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" sId="16" odxf="1" s="1" dxf="1">
    <nc r="D46">
      <f>D45+7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12"/>
        <name val="Arial"/>
        <family val="2"/>
        <scheme val="none"/>
      </font>
      <numFmt numFmtId="166" formatCode="[$-409]d\-mmm;@"/>
      <fill>
        <patternFill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" sId="16" odxf="1" s="1" dxf="1">
    <nc r="C47">
      <f>C46+7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12"/>
        <name val="Arial"/>
        <family val="2"/>
        <scheme val="none"/>
      </font>
      <numFmt numFmtId="166" formatCode="[$-409]d\-mmm;@"/>
      <fill>
        <patternFill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ndxf>
  </rcc>
  <rcc rId="2622" sId="16" odxf="1" s="1" dxf="1">
    <nc r="D47">
      <f>D46+7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12"/>
        <name val="Arial"/>
        <family val="2"/>
        <scheme val="none"/>
      </font>
      <numFmt numFmtId="166" formatCode="[$-409]d\-mmm;@"/>
      <fill>
        <patternFill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ndxf>
  </rcc>
  <rcc rId="2623" sId="15">
    <oc r="C48" t="inlineStr">
      <is>
        <t>16 Jul</t>
      </is>
    </oc>
    <nc r="C48"/>
  </rcc>
  <rcc rId="2624" sId="15">
    <oc r="D48" t="inlineStr">
      <is>
        <t>17 Jul</t>
      </is>
    </oc>
    <nc r="D48"/>
  </rcc>
  <rcc rId="2625" sId="15">
    <oc r="C49" t="inlineStr">
      <is>
        <t>18 Jul</t>
      </is>
    </oc>
    <nc r="C49"/>
  </rcc>
  <rcc rId="2626" sId="15">
    <oc r="D49" t="inlineStr">
      <is>
        <t>19 Jul</t>
      </is>
    </oc>
    <nc r="D49"/>
  </rcc>
  <rcc rId="2627" sId="15">
    <oc r="C50" t="inlineStr">
      <is>
        <t>25 Jul</t>
      </is>
    </oc>
    <nc r="C50"/>
  </rcc>
  <rcc rId="2628" sId="15">
    <oc r="D50" t="inlineStr">
      <is>
        <t>26 Jul</t>
      </is>
    </oc>
    <nc r="D50"/>
  </rcc>
  <rcc rId="2629" sId="15">
    <oc r="C51" t="inlineStr">
      <is>
        <t>01 Aug</t>
      </is>
    </oc>
    <nc r="C51"/>
  </rcc>
  <rcc rId="2630" sId="15">
    <oc r="D51" t="inlineStr">
      <is>
        <t>02 Aug</t>
      </is>
    </oc>
    <nc r="D51"/>
  </rcc>
  <rcc rId="2631" sId="15">
    <oc r="C52" t="inlineStr">
      <is>
        <t>08 Aug</t>
      </is>
    </oc>
    <nc r="C52"/>
  </rcc>
  <rcc rId="2632" sId="15">
    <oc r="D52" t="inlineStr">
      <is>
        <t>09 Aug</t>
      </is>
    </oc>
    <nc r="D52"/>
  </rcc>
  <rcc rId="2633" sId="15">
    <oc r="C53" t="inlineStr">
      <is>
        <t>15 Aug</t>
      </is>
    </oc>
    <nc r="C53"/>
  </rcc>
  <rcc rId="2634" sId="15">
    <oc r="D53" t="inlineStr">
      <is>
        <t>16 Aug</t>
      </is>
    </oc>
    <nc r="D53"/>
  </rcc>
  <rcc rId="2635" sId="15">
    <oc r="E46" t="inlineStr">
      <is>
        <t>11 Jul</t>
      </is>
    </oc>
    <nc r="E46" t="inlineStr">
      <is>
        <t>13 Aug</t>
      </is>
    </nc>
  </rcc>
  <rcc rId="2636" sId="15">
    <oc r="F46" t="inlineStr">
      <is>
        <t>12 Jul</t>
      </is>
    </oc>
    <nc r="F46" t="inlineStr">
      <is>
        <t>14 Aug</t>
      </is>
    </nc>
  </rcc>
  <rcc rId="2637" sId="15">
    <oc r="E47" t="inlineStr">
      <is>
        <t>14 Jul</t>
      </is>
    </oc>
    <nc r="E47" t="inlineStr">
      <is>
        <t>22 Aug</t>
      </is>
    </nc>
  </rcc>
  <rcc rId="2638" sId="15">
    <oc r="F47" t="inlineStr">
      <is>
        <t>14 Jul</t>
      </is>
    </oc>
    <nc r="F47" t="inlineStr">
      <is>
        <t>23 Aug</t>
      </is>
    </nc>
  </rcc>
  <rcc rId="2639" sId="15">
    <oc r="E48" t="inlineStr">
      <is>
        <t>22 Jul</t>
      </is>
    </oc>
    <nc r="E48" t="inlineStr">
      <is>
        <t>03 Sep</t>
      </is>
    </nc>
  </rcc>
  <rcc rId="2640" sId="15">
    <oc r="F48" t="inlineStr">
      <is>
        <t>23 Jul</t>
      </is>
    </oc>
    <nc r="F48" t="inlineStr">
      <is>
        <t>04 Sep</t>
      </is>
    </nc>
  </rcc>
  <rcc rId="2641" sId="15">
    <oc r="E49" t="inlineStr">
      <is>
        <t>25 Jul</t>
      </is>
    </oc>
    <nc r="E49" t="inlineStr">
      <is>
        <t>05 Sep</t>
      </is>
    </nc>
  </rcc>
  <rcc rId="2642" sId="15">
    <oc r="F49" t="inlineStr">
      <is>
        <t>26 Jul</t>
      </is>
    </oc>
    <nc r="F49" t="inlineStr">
      <is>
        <t>06 Sep</t>
      </is>
    </nc>
  </rcc>
  <rcc rId="2643" sId="15">
    <oc r="E50" t="inlineStr">
      <is>
        <t>01 Aug</t>
      </is>
    </oc>
    <nc r="E50" t="inlineStr">
      <is>
        <t>06 Sep</t>
      </is>
    </nc>
  </rcc>
  <rcc rId="2644" sId="15">
    <oc r="F50" t="inlineStr">
      <is>
        <t>02 Aug</t>
      </is>
    </oc>
    <nc r="F50" t="inlineStr">
      <is>
        <t>07 Sep</t>
      </is>
    </nc>
  </rcc>
  <rcc rId="2645" sId="15">
    <oc r="E51" t="inlineStr">
      <is>
        <t>08 Aug</t>
      </is>
    </oc>
    <nc r="E51" t="inlineStr">
      <is>
        <t>16 Sep</t>
      </is>
    </nc>
  </rcc>
  <rcc rId="2646" sId="15">
    <oc r="F51" t="inlineStr">
      <is>
        <t>09 Aug</t>
      </is>
    </oc>
    <nc r="F51" t="inlineStr">
      <is>
        <t>17 Sep</t>
      </is>
    </nc>
  </rcc>
  <rcc rId="2647" sId="15">
    <oc r="E52" t="inlineStr">
      <is>
        <t>15 Aug</t>
      </is>
    </oc>
    <nc r="E52" t="inlineStr">
      <is>
        <t>19 Sep</t>
      </is>
    </nc>
  </rcc>
  <rcc rId="2648" sId="15">
    <oc r="F52" t="inlineStr">
      <is>
        <t>16 Aug</t>
      </is>
    </oc>
    <nc r="F52" t="inlineStr">
      <is>
        <t>20 Sep</t>
      </is>
    </nc>
  </rcc>
  <rcc rId="2649" sId="15">
    <oc r="E53" t="inlineStr">
      <is>
        <t>22 Aug</t>
      </is>
    </oc>
    <nc r="E53" t="inlineStr">
      <is>
        <t>26 Sep</t>
      </is>
    </nc>
  </rcc>
  <rcc rId="2650" sId="15">
    <oc r="F53" t="inlineStr">
      <is>
        <t>23 Aug</t>
      </is>
    </oc>
    <nc r="F53" t="inlineStr">
      <is>
        <t>27 Sep</t>
      </is>
    </nc>
  </rcc>
  <rcv guid="{2D64A94D-C66C-4FD3-8201-7F642E1B0F95}" action="delete"/>
  <rdn rId="0" localSheetId="1" customView="1" name="Z_2D64A94D_C66C_4FD3_8201_7F642E1B0F95_.wvu.Cols" hidden="1" oldHidden="1">
    <formula>'MENU '!$L:$L</formula>
    <oldFormula>'MENU '!$L:$L</oldFormula>
  </rdn>
  <rdn rId="0" localSheetId="2" customView="1" name="Z_2D64A94D_C66C_4FD3_8201_7F642E1B0F95_.wvu.PrintArea" hidden="1" oldHidden="1">
    <formula>'LGB DIRECT (SEA)'!$A$1:$F$38</formula>
    <oldFormula>'LGB DIRECT (SEA)'!$A$1:$F$38</oldFormula>
  </rdn>
  <rdn rId="0" localSheetId="3" customView="1" name="Z_2D64A94D_C66C_4FD3_8201_7F642E1B0F95_.wvu.PrintArea" hidden="1" oldHidden="1">
    <formula>'LGB VIA HKG (SEA)'!$A$1:$L$29</formula>
    <oldFormula>'LGB VIA HKG (SEA)'!$A$1:$L$29</oldFormula>
  </rdn>
  <rdn rId="0" localSheetId="4" customView="1" name="Z_2D64A94D_C66C_4FD3_8201_7F642E1B0F95_.wvu.PrintArea" hidden="1" oldHidden="1">
    <formula>'LAS -OAK DIRECT (SEA2)'!$A$1:$J$37</formula>
    <oldFormula>'LAS -OAK DIRECT (SEA2)'!$A$1:$J$37</oldFormula>
  </rdn>
  <rdn rId="0" localSheetId="6" customView="1" name="Z_2D64A94D_C66C_4FD3_8201_7F642E1B0F95_.wvu.PrintArea" hidden="1" oldHidden="1">
    <formula>'USEC DIRECT (AWE6) '!$A$1:$O$33</formula>
    <oldFormula>'USEC DIRECT (AWE6) '!$A$1:$O$33</oldFormula>
  </rdn>
  <rdn rId="0" localSheetId="7" customView="1" name="Z_2D64A94D_C66C_4FD3_8201_7F642E1B0F95_.wvu.Cols" hidden="1" oldHidden="1">
    <formula>'USEC DIRECT (AWE5)'!$G:$J</formula>
    <oldFormula>'USEC DIRECT (AWE5)'!$G:$J</oldFormula>
  </rdn>
  <rdn rId="0" localSheetId="10" customView="1" name="Z_2D64A94D_C66C_4FD3_8201_7F642E1B0F95_.wvu.PrintArea" hidden="1" oldHidden="1">
    <formula>'BOSTON VIA SHA (AWE1)'!$A$1:$L$34</formula>
    <oldFormula>'BOSTON VIA SHA (AWE1)'!$A$1:$L$34</oldFormula>
  </rdn>
  <rdn rId="0" localSheetId="5" customView="1" name="Z_2D64A94D_C66C_4FD3_8201_7F642E1B0F95_.wvu.Rows" hidden="1" oldHidden="1">
    <formula>'CANADA TS (CPNW)'!$51:$66</formula>
    <oldFormula>'CANADA TS (CPNW)'!$51:$66</oldFormula>
  </rdn>
  <rdn rId="0" localSheetId="13" customView="1" name="Z_2D64A94D_C66C_4FD3_8201_7F642E1B0F95_.wvu.PrintArea" hidden="1" oldHidden="1">
    <formula>'SEA-VAN VIA HKG (OPNW)'!$A$1:$N$42</formula>
    <oldFormula>'SEA-VAN VIA HKG (OPNW)'!$A$1:$N$42</oldFormula>
  </rdn>
  <rdn rId="0" localSheetId="14" customView="1" name="Z_2D64A94D_C66C_4FD3_8201_7F642E1B0F95_.wvu.Rows" hidden="1" oldHidden="1">
    <formula>'TACOMA VIA YTN (EPNW)'!$8:$22</formula>
    <oldFormula>'TACOMA VIA YTN (EPNW)'!$8:$22</oldFormula>
  </rdn>
  <rdn rId="0" localSheetId="15" customView="1" name="Z_2D64A94D_C66C_4FD3_8201_7F642E1B0F95_.wvu.PrintArea" hidden="1" oldHidden="1">
    <formula>'GULF VIA XMN (GME)'!$A$1:$P$70</formula>
    <oldFormula>'GULF VIA XMN (GME)'!$A$1:$O$38</oldFormula>
  </rdn>
  <rdn rId="0" localSheetId="15" customView="1" name="Z_2D64A94D_C66C_4FD3_8201_7F642E1B0F95_.wvu.Rows" hidden="1" oldHidden="1">
    <formula>'GULF VIA XMN (GME)'!$4:$38</formula>
    <oldFormula>'GULF VIA XMN (GME)'!$4:$38</oldFormula>
  </rdn>
  <rcv guid="{2D64A94D-C66C-4FD3-8201-7F642E1B0F95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3" sId="15">
    <oc r="G46">
      <f>"COSCO AUCKLAND"</f>
    </oc>
    <nc r="G46" t="inlineStr">
      <is>
        <t>COSCO TAICANG</t>
      </is>
    </nc>
  </rcc>
  <rcc rId="2664" sId="15">
    <oc r="G47">
      <f>"GOTTFRIED SCHULTE"</f>
    </oc>
    <nc r="G47" t="inlineStr">
      <is>
        <t>GOTTFRIED SCHULTE</t>
      </is>
    </nc>
  </rcc>
  <rcc rId="2665" sId="15">
    <oc r="G48">
      <f>"XIN WEI HAI"</f>
    </oc>
    <nc r="G48" t="inlineStr">
      <is>
        <t>CSCL PACIFIC OCEAN</t>
      </is>
    </nc>
  </rcc>
  <rcc rId="2666" sId="15">
    <oc r="G49">
      <f>"COSCO VENICE"</f>
    </oc>
    <nc r="G49" t="inlineStr">
      <is>
        <t>EVER FOCUS</t>
      </is>
    </nc>
  </rcc>
  <rcc rId="2667" sId="15">
    <oc r="G50">
      <f>"COSCO SANTOS"</f>
    </oc>
    <nc r="G50" t="inlineStr">
      <is>
        <t>CMA CGM PELLEAS</t>
      </is>
    </nc>
  </rcc>
  <rcc rId="2668" sId="15">
    <oc r="G51">
      <f>"COSCO BOSTON"</f>
    </oc>
    <nc r="G51" t="inlineStr">
      <is>
        <t>OOCL FRANCE</t>
      </is>
    </nc>
  </rcc>
  <rcc rId="2669" sId="15">
    <oc r="G52">
      <f>"COSCO VALENCIA"</f>
    </oc>
    <nc r="G52" t="inlineStr">
      <is>
        <t>COSCO AUCKLAND</t>
      </is>
    </nc>
  </rcc>
  <rcc rId="2670" sId="15">
    <oc r="G53">
      <f>"COSCO PIRAEUS"</f>
    </oc>
    <nc r="G53" t="inlineStr">
      <is>
        <t>APL QINGDAO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1" sId="15">
    <oc r="H46">
      <f>"052E"</f>
    </oc>
    <nc r="H46" t="inlineStr">
      <is>
        <t>078E</t>
      </is>
    </nc>
  </rcc>
  <rcc rId="2672" sId="15">
    <oc r="H47">
      <f>"008W"</f>
    </oc>
    <nc r="H47" t="inlineStr">
      <is>
        <t>009E</t>
      </is>
    </nc>
  </rcc>
  <rcc rId="2673" sId="15">
    <oc r="H48">
      <f>"140E"</f>
    </oc>
    <nc r="H48" t="inlineStr">
      <is>
        <t>044E</t>
      </is>
    </nc>
  </rcc>
  <rcc rId="2674" sId="15">
    <oc r="H49">
      <f>"046E"</f>
    </oc>
    <nc r="H49" t="inlineStr">
      <is>
        <t>007E</t>
      </is>
    </nc>
  </rcc>
  <rcc rId="2675" sId="15">
    <oc r="H50">
      <f>"066E"</f>
    </oc>
    <nc r="H50" t="inlineStr">
      <is>
        <t>436E</t>
      </is>
    </nc>
  </rcc>
  <rcc rId="2676" sId="15">
    <oc r="H51">
      <f>"167E"</f>
    </oc>
    <nc r="H51" t="inlineStr">
      <is>
        <t>027E</t>
      </is>
    </nc>
  </rcc>
  <rcc rId="2677" sId="15">
    <oc r="H52">
      <f>"047E"</f>
    </oc>
    <nc r="H52" t="inlineStr">
      <is>
        <t>052E</t>
      </is>
    </nc>
  </rcc>
  <rcc rId="2678" sId="15">
    <oc r="H53">
      <f>"047E"</f>
    </oc>
    <nc r="H53" t="inlineStr">
      <is>
        <t>035E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9" sId="15" numFmtId="19">
    <oc r="I46">
      <v>44391</v>
    </oc>
    <nc r="I46">
      <v>44424</v>
    </nc>
  </rcc>
  <rcc rId="2680" sId="15">
    <oc r="G46" t="inlineStr">
      <is>
        <t>COSCO TAICANG</t>
      </is>
    </oc>
    <nc r="G46" t="inlineStr">
      <is>
        <t>CMA CGM G. WASHINGTON</t>
      </is>
    </nc>
  </rcc>
  <rcc rId="2681" sId="15">
    <oc r="G47" t="inlineStr">
      <is>
        <t>GOTTFRIED SCHULTE</t>
      </is>
    </oc>
    <nc r="G47" t="inlineStr">
      <is>
        <t>CMA CGM T. ROOSEVELT</t>
      </is>
    </nc>
  </rcc>
  <rcc rId="2682" sId="15">
    <oc r="G48" t="inlineStr">
      <is>
        <t>CSCL PACIFIC OCEAN</t>
      </is>
    </oc>
    <nc r="G48" t="inlineStr">
      <is>
        <t>CMA CGM CASSIOPEIA</t>
      </is>
    </nc>
  </rcc>
  <rcc rId="2683" sId="15">
    <oc r="G49" t="inlineStr">
      <is>
        <t>EVER FOCUS</t>
      </is>
    </oc>
    <nc r="G49" t="inlineStr">
      <is>
        <t>CMA CGM MISSISSIPPI</t>
      </is>
    </nc>
  </rcc>
  <rcc rId="2684" sId="15">
    <oc r="G50" t="inlineStr">
      <is>
        <t>CMA CGM PELLEAS</t>
      </is>
    </oc>
    <nc r="G50" t="inlineStr">
      <is>
        <t>APL RAFFLES</t>
      </is>
    </nc>
  </rcc>
  <rcc rId="2685" sId="15">
    <oc r="G51" t="inlineStr">
      <is>
        <t>OOCL FRANCE</t>
      </is>
    </oc>
    <nc r="G51" t="inlineStr">
      <is>
        <t>CMA CGM G. WASHINGTON</t>
      </is>
    </nc>
  </rcc>
  <rcc rId="2686" sId="15">
    <oc r="G52" t="inlineStr">
      <is>
        <t>COSCO AUCKLAND</t>
      </is>
    </oc>
    <nc r="G52" t="inlineStr">
      <is>
        <t>CMA CGM T. ROOSEVELT</t>
      </is>
    </nc>
  </rcc>
  <rcc rId="2687" sId="15">
    <oc r="G53" t="inlineStr">
      <is>
        <t>APL QINGDAO</t>
      </is>
    </oc>
    <nc r="G53" t="inlineStr">
      <is>
        <t>CMA CGM CASSIOPEIA</t>
      </is>
    </nc>
  </rcc>
  <rcc rId="2688" sId="15">
    <oc r="H46" t="inlineStr">
      <is>
        <t>078E</t>
      </is>
    </oc>
    <nc r="H46" t="inlineStr">
      <is>
        <t>405E</t>
      </is>
    </nc>
  </rcc>
  <rcc rId="2689" sId="15">
    <oc r="H47" t="inlineStr">
      <is>
        <t>009E</t>
      </is>
    </oc>
    <nc r="H47" t="inlineStr">
      <is>
        <t>116E</t>
      </is>
    </nc>
  </rcc>
  <rcc rId="2690" sId="15">
    <oc r="H48" t="inlineStr">
      <is>
        <t>044E</t>
      </is>
    </oc>
    <nc r="H48" t="inlineStr">
      <is>
        <t>030E</t>
      </is>
    </nc>
  </rcc>
  <rcc rId="2691" sId="15">
    <oc r="H49" t="inlineStr">
      <is>
        <t>007E</t>
      </is>
    </oc>
    <nc r="H49" t="inlineStr">
      <is>
        <t>031E</t>
      </is>
    </nc>
  </rcc>
  <rcc rId="2692" sId="15">
    <oc r="H50" t="inlineStr">
      <is>
        <t>436E</t>
      </is>
    </oc>
    <nc r="H50" t="inlineStr">
      <is>
        <t>028E</t>
      </is>
    </nc>
  </rcc>
  <rcc rId="2693" sId="15">
    <oc r="H51" t="inlineStr">
      <is>
        <t>027E</t>
      </is>
    </oc>
    <nc r="H51" t="inlineStr">
      <is>
        <t>406E</t>
      </is>
    </nc>
  </rcc>
  <rcc rId="2694" sId="15">
    <oc r="H52" t="inlineStr">
      <is>
        <t>052E</t>
      </is>
    </oc>
    <nc r="H52" t="inlineStr">
      <is>
        <t>117E</t>
      </is>
    </nc>
  </rcc>
  <rcc rId="2695" sId="15">
    <oc r="H53" t="inlineStr">
      <is>
        <t>035E</t>
      </is>
    </oc>
    <nc r="H53" t="inlineStr">
      <is>
        <t>031E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696" sheetId="15" source="G50:H52" destination="G51:H53" sourceSheetId="15">
    <rcc rId="0" sId="15" dxf="1">
      <nc r="G53" t="inlineStr">
        <is>
          <t>CMA CGM CASSIOPEIA</t>
        </is>
      </nc>
      <ndxf>
        <font>
          <b/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53" t="inlineStr">
        <is>
          <t>031E</t>
        </is>
      </nc>
      <ndxf>
        <font>
          <b/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v guid="{2D64A94D-C66C-4FD3-8201-7F642E1B0F95}" action="delete"/>
  <rdn rId="0" localSheetId="1" customView="1" name="Z_2D64A94D_C66C_4FD3_8201_7F642E1B0F95_.wvu.Cols" hidden="1" oldHidden="1">
    <formula>'MENU '!$L:$L</formula>
    <oldFormula>'MENU '!$L:$L</oldFormula>
  </rdn>
  <rdn rId="0" localSheetId="2" customView="1" name="Z_2D64A94D_C66C_4FD3_8201_7F642E1B0F95_.wvu.PrintArea" hidden="1" oldHidden="1">
    <formula>'LGB DIRECT (SEA)'!$A$1:$F$38</formula>
    <oldFormula>'LGB DIRECT (SEA)'!$A$1:$F$38</oldFormula>
  </rdn>
  <rdn rId="0" localSheetId="3" customView="1" name="Z_2D64A94D_C66C_4FD3_8201_7F642E1B0F95_.wvu.PrintArea" hidden="1" oldHidden="1">
    <formula>'LGB VIA HKG (SEA)'!$A$1:$L$29</formula>
    <oldFormula>'LGB VIA HKG (SEA)'!$A$1:$L$29</oldFormula>
  </rdn>
  <rdn rId="0" localSheetId="4" customView="1" name="Z_2D64A94D_C66C_4FD3_8201_7F642E1B0F95_.wvu.PrintArea" hidden="1" oldHidden="1">
    <formula>'LAS -OAK DIRECT (SEA2)'!$A$1:$J$37</formula>
    <oldFormula>'LAS -OAK DIRECT (SEA2)'!$A$1:$J$37</oldFormula>
  </rdn>
  <rdn rId="0" localSheetId="6" customView="1" name="Z_2D64A94D_C66C_4FD3_8201_7F642E1B0F95_.wvu.PrintArea" hidden="1" oldHidden="1">
    <formula>'USEC DIRECT (AWE6) '!$A$1:$O$33</formula>
    <oldFormula>'USEC DIRECT (AWE6) '!$A$1:$O$33</oldFormula>
  </rdn>
  <rdn rId="0" localSheetId="7" customView="1" name="Z_2D64A94D_C66C_4FD3_8201_7F642E1B0F95_.wvu.Cols" hidden="1" oldHidden="1">
    <formula>'USEC DIRECT (AWE5)'!$G:$J</formula>
    <oldFormula>'USEC DIRECT (AWE5)'!$G:$J</oldFormula>
  </rdn>
  <rdn rId="0" localSheetId="10" customView="1" name="Z_2D64A94D_C66C_4FD3_8201_7F642E1B0F95_.wvu.PrintArea" hidden="1" oldHidden="1">
    <formula>'BOSTON VIA SHA (AWE1)'!$A$1:$L$34</formula>
    <oldFormula>'BOSTON VIA SHA (AWE1)'!$A$1:$L$34</oldFormula>
  </rdn>
  <rdn rId="0" localSheetId="5" customView="1" name="Z_2D64A94D_C66C_4FD3_8201_7F642E1B0F95_.wvu.Rows" hidden="1" oldHidden="1">
    <formula>'CANADA TS (CPNW)'!$51:$66</formula>
    <oldFormula>'CANADA TS (CPNW)'!$51:$66</oldFormula>
  </rdn>
  <rdn rId="0" localSheetId="13" customView="1" name="Z_2D64A94D_C66C_4FD3_8201_7F642E1B0F95_.wvu.PrintArea" hidden="1" oldHidden="1">
    <formula>'SEA-VAN VIA HKG (OPNW)'!$A$1:$N$42</formula>
    <oldFormula>'SEA-VAN VIA HKG (OPNW)'!$A$1:$N$42</oldFormula>
  </rdn>
  <rdn rId="0" localSheetId="14" customView="1" name="Z_2D64A94D_C66C_4FD3_8201_7F642E1B0F95_.wvu.Rows" hidden="1" oldHidden="1">
    <formula>'TACOMA VIA YTN (EPNW)'!$8:$22</formula>
    <oldFormula>'TACOMA VIA YTN (EPNW)'!$8:$22</oldFormula>
  </rdn>
  <rdn rId="0" localSheetId="15" customView="1" name="Z_2D64A94D_C66C_4FD3_8201_7F642E1B0F95_.wvu.PrintArea" hidden="1" oldHidden="1">
    <formula>'GULF VIA XMN (GME)'!$A$1:$P$70</formula>
    <oldFormula>'GULF VIA XMN (GME)'!$A$1:$P$70</oldFormula>
  </rdn>
  <rdn rId="0" localSheetId="15" customView="1" name="Z_2D64A94D_C66C_4FD3_8201_7F642E1B0F95_.wvu.Rows" hidden="1" oldHidden="1">
    <formula>'GULF VIA XMN (GME)'!$4:$38</formula>
    <oldFormula>'GULF VIA XMN (GME)'!$4:$38</oldFormula>
  </rdn>
  <rcv guid="{2D64A94D-C66C-4FD3-8201-7F642E1B0F9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G50:H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7" sId="8">
    <oc r="C12" t="inlineStr">
      <is>
        <t>04 Jul</t>
      </is>
    </oc>
    <nc r="C12" t="inlineStr">
      <is>
        <t>07 Aug</t>
      </is>
    </nc>
  </rcc>
  <rcc rId="1738" sId="8">
    <oc r="D12" t="inlineStr">
      <is>
        <t>05 Jul</t>
      </is>
    </oc>
    <nc r="D12" t="inlineStr">
      <is>
        <t>08 Aug</t>
      </is>
    </nc>
  </rcc>
  <rcc rId="1739" sId="8">
    <oc r="C13" t="inlineStr">
      <is>
        <t>07 Jul</t>
      </is>
    </oc>
    <nc r="C13" t="inlineStr">
      <is>
        <t>15 Aug</t>
      </is>
    </nc>
  </rcc>
  <rcc rId="1740" sId="8">
    <oc r="D13" t="inlineStr">
      <is>
        <t>08 Jul</t>
      </is>
    </oc>
    <nc r="D13" t="inlineStr">
      <is>
        <t>16 Aug</t>
      </is>
    </nc>
  </rcc>
  <rcc rId="1741" sId="8">
    <oc r="A12" t="inlineStr">
      <is>
        <t>COSCO EXCELLENCE</t>
      </is>
    </oc>
    <nc r="A12" t="inlineStr">
      <is>
        <t>OOCL POLAND</t>
      </is>
    </nc>
  </rcc>
  <rcc rId="1742" sId="8">
    <oc r="B12" t="inlineStr">
      <is>
        <t>057E</t>
      </is>
    </oc>
    <nc r="B12" t="inlineStr">
      <is>
        <t>027E</t>
      </is>
    </nc>
  </rcc>
  <rcc rId="1743" sId="8">
    <oc r="A13" t="inlineStr">
      <is>
        <t>OOCL BERLIN</t>
      </is>
    </oc>
    <nc r="A13" t="inlineStr">
      <is>
        <t>OOCL BRUSSELS</t>
      </is>
    </nc>
  </rcc>
  <rcc rId="1744" sId="8">
    <oc r="B13" t="inlineStr">
      <is>
        <t>037E</t>
      </is>
    </oc>
    <nc r="B13" t="inlineStr">
      <is>
        <t>045E</t>
      </is>
    </nc>
  </rcc>
  <rcc rId="1745" sId="8">
    <oc r="A14" t="inlineStr">
      <is>
        <t>OOCL CHONGQING</t>
      </is>
    </oc>
    <nc r="A14" t="inlineStr">
      <is>
        <t>COSCO HOPE</t>
      </is>
    </nc>
  </rcc>
  <rcc rId="1746" sId="8">
    <oc r="B14" t="inlineStr">
      <is>
        <t>037E</t>
      </is>
    </oc>
    <nc r="B14" t="inlineStr">
      <is>
        <t>046E</t>
      </is>
    </nc>
  </rcc>
  <rcc rId="1747" sId="8">
    <oc r="A15" t="inlineStr">
      <is>
        <t>COSCO SHIPPING CAMELLIA</t>
      </is>
    </oc>
    <nc r="A15" t="inlineStr">
      <is>
        <t>COSCO SHIPPING PEONY</t>
      </is>
    </nc>
  </rcc>
  <rcc rId="1748" sId="8">
    <oc r="B15" t="inlineStr">
      <is>
        <t>011E</t>
      </is>
    </oc>
    <nc r="B15" t="inlineStr">
      <is>
        <t>016E</t>
      </is>
    </nc>
  </rcc>
  <rcc rId="1749" sId="8">
    <oc r="A16" t="inlineStr">
      <is>
        <t>OOCL KOREA</t>
      </is>
    </oc>
    <nc r="A16" t="inlineStr">
      <is>
        <t>OOCL SINGAPORE</t>
      </is>
    </nc>
  </rcc>
  <rcc rId="1750" sId="8">
    <oc r="B16" t="inlineStr">
      <is>
        <t>035E</t>
      </is>
    </oc>
    <nc r="B16" t="inlineStr">
      <is>
        <t>043E</t>
      </is>
    </nc>
  </rcc>
  <rcc rId="1751" sId="8">
    <oc r="A17" t="inlineStr">
      <is>
        <t>OOCL POLAND</t>
      </is>
    </oc>
    <nc r="A17" t="inlineStr">
      <is>
        <t>OOCL BERLIN</t>
      </is>
    </nc>
  </rcc>
  <rcc rId="1752" sId="8">
    <oc r="B17" t="inlineStr">
      <is>
        <t>027E</t>
      </is>
    </oc>
    <nc r="B17" t="inlineStr">
      <is>
        <t>038E</t>
      </is>
    </nc>
  </rcc>
  <rcc rId="1753" sId="8">
    <oc r="A18" t="inlineStr">
      <is>
        <t>OOCL BRUSSELS</t>
      </is>
    </oc>
    <nc r="A18" t="inlineStr">
      <is>
        <t>COSCO EXCELLENCE</t>
      </is>
    </nc>
  </rcc>
  <rcc rId="1754" sId="8">
    <oc r="B18" t="inlineStr">
      <is>
        <t>045E</t>
      </is>
    </oc>
    <nc r="B18" t="inlineStr">
      <is>
        <t>058E</t>
      </is>
    </nc>
  </rcc>
  <rcc rId="1755" sId="8">
    <oc r="A19" t="inlineStr">
      <is>
        <t>COSCO SHIPPING ROSE</t>
      </is>
    </oc>
    <nc r="A19" t="inlineStr">
      <is>
        <t>OOCL CHONGQING</t>
      </is>
    </nc>
  </rcc>
  <rcc rId="1756" sId="8">
    <oc r="B19" t="inlineStr">
      <is>
        <t>021E</t>
      </is>
    </oc>
    <nc r="B19" t="inlineStr">
      <is>
        <t>038E</t>
      </is>
    </nc>
  </rcc>
  <rcc rId="1757" sId="8">
    <oc r="C14" t="inlineStr">
      <is>
        <t>16 Jul</t>
      </is>
    </oc>
    <nc r="C14"/>
  </rcc>
  <rcc rId="1758" sId="8">
    <oc r="D14" t="inlineStr">
      <is>
        <t>17 Jul</t>
      </is>
    </oc>
    <nc r="D14"/>
  </rcc>
  <rcc rId="1759" sId="8">
    <oc r="C15" t="inlineStr">
      <is>
        <t>18 Jul</t>
      </is>
    </oc>
    <nc r="C15"/>
  </rcc>
  <rcc rId="1760" sId="8">
    <oc r="D15" t="inlineStr">
      <is>
        <t>19 Jul</t>
      </is>
    </oc>
    <nc r="D15"/>
  </rcc>
  <rcc rId="1761" sId="8">
    <oc r="C16" t="inlineStr">
      <is>
        <t>25 Jul</t>
      </is>
    </oc>
    <nc r="C16"/>
  </rcc>
  <rcc rId="1762" sId="8">
    <oc r="D16" t="inlineStr">
      <is>
        <t>26 Jul</t>
      </is>
    </oc>
    <nc r="D16"/>
  </rcc>
  <rcc rId="1763" sId="8">
    <oc r="C17" t="inlineStr">
      <is>
        <t>01 Aug</t>
      </is>
    </oc>
    <nc r="C17"/>
  </rcc>
  <rcc rId="1764" sId="8">
    <oc r="D17" t="inlineStr">
      <is>
        <t>02 Aug</t>
      </is>
    </oc>
    <nc r="D17"/>
  </rcc>
  <rcc rId="1765" sId="8">
    <oc r="C18" t="inlineStr">
      <is>
        <t>08 Aug</t>
      </is>
    </oc>
    <nc r="C18"/>
  </rcc>
  <rcc rId="1766" sId="8">
    <oc r="D18" t="inlineStr">
      <is>
        <t>09 Aug</t>
      </is>
    </oc>
    <nc r="D18"/>
  </rcc>
  <rcc rId="1767" sId="8">
    <oc r="C19" t="inlineStr">
      <is>
        <t>15 Aug</t>
      </is>
    </oc>
    <nc r="C19"/>
  </rcc>
  <rcc rId="1768" sId="8">
    <oc r="D19" t="inlineStr">
      <is>
        <t>16 Aug</t>
      </is>
    </oc>
    <nc r="D19"/>
  </rcc>
  <rcc rId="1769" sId="8">
    <oc r="E12" t="inlineStr">
      <is>
        <t>08 Jul</t>
      </is>
    </oc>
    <nc r="E12" t="inlineStr">
      <is>
        <t>10 Aug</t>
      </is>
    </nc>
  </rcc>
  <rcc rId="1770" sId="8">
    <oc r="F12" t="inlineStr">
      <is>
        <t>09 Jul</t>
      </is>
    </oc>
    <nc r="F12" t="inlineStr">
      <is>
        <t>11 Aug</t>
      </is>
    </nc>
  </rcc>
  <rcc rId="1771" sId="8">
    <oc r="E13" t="inlineStr">
      <is>
        <t>10 Jul</t>
      </is>
    </oc>
    <nc r="E13" t="inlineStr">
      <is>
        <t>19 Aug</t>
      </is>
    </nc>
  </rcc>
  <rcc rId="1772" sId="8">
    <oc r="F13" t="inlineStr">
      <is>
        <t>11 Jul</t>
      </is>
    </oc>
    <nc r="F13" t="inlineStr">
      <is>
        <t>20 Aug</t>
      </is>
    </nc>
  </rcc>
  <rcc rId="1773" sId="8">
    <oc r="E14" t="inlineStr">
      <is>
        <t>19 Jul</t>
      </is>
    </oc>
    <nc r="E14" t="inlineStr">
      <is>
        <t>31 Aug</t>
      </is>
    </nc>
  </rcc>
  <rcc rId="1774" sId="8">
    <oc r="F14" t="inlineStr">
      <is>
        <t>20 Jul</t>
      </is>
    </oc>
    <nc r="F14" t="inlineStr">
      <is>
        <t>01 Sep</t>
      </is>
    </nc>
  </rcc>
  <rcc rId="1775" sId="8">
    <oc r="E15" t="inlineStr">
      <is>
        <t>22 Jul</t>
      </is>
    </oc>
    <nc r="E15" t="inlineStr">
      <is>
        <t>02 Sep</t>
      </is>
    </nc>
  </rcc>
  <rcc rId="1776" sId="8">
    <oc r="F15" t="inlineStr">
      <is>
        <t>23 Jul</t>
      </is>
    </oc>
    <nc r="F15" t="inlineStr">
      <is>
        <t>03 Sep</t>
      </is>
    </nc>
  </rcc>
  <rcc rId="1777" sId="8">
    <oc r="E16" t="inlineStr">
      <is>
        <t>29 Jul</t>
      </is>
    </oc>
    <nc r="E16" t="inlineStr">
      <is>
        <t>03 Sep</t>
      </is>
    </nc>
  </rcc>
  <rcc rId="1778" sId="8">
    <oc r="F16" t="inlineStr">
      <is>
        <t>30 Jul</t>
      </is>
    </oc>
    <nc r="F16" t="inlineStr">
      <is>
        <t>04 Sep</t>
      </is>
    </nc>
  </rcc>
  <rcc rId="1779" sId="8">
    <oc r="E17" t="inlineStr">
      <is>
        <t>05 Aug</t>
      </is>
    </oc>
    <nc r="E17" t="inlineStr">
      <is>
        <t>13 Sep</t>
      </is>
    </nc>
  </rcc>
  <rcc rId="1780" sId="8">
    <oc r="F17" t="inlineStr">
      <is>
        <t>06 Aug</t>
      </is>
    </oc>
    <nc r="F17" t="inlineStr">
      <is>
        <t>14 Sep</t>
      </is>
    </nc>
  </rcc>
  <rcc rId="1781" sId="8">
    <oc r="E18" t="inlineStr">
      <is>
        <t>12 Aug</t>
      </is>
    </oc>
    <nc r="E18" t="inlineStr">
      <is>
        <t>16 Sep</t>
      </is>
    </nc>
  </rcc>
  <rcc rId="1782" sId="8">
    <oc r="F18" t="inlineStr">
      <is>
        <t>13 Aug</t>
      </is>
    </oc>
    <nc r="F18" t="inlineStr">
      <is>
        <t>17 Sep</t>
      </is>
    </nc>
  </rcc>
  <rcc rId="1783" sId="8">
    <oc r="E19" t="inlineStr">
      <is>
        <t>19 Aug</t>
      </is>
    </oc>
    <nc r="E19" t="inlineStr">
      <is>
        <t>23 Sep</t>
      </is>
    </nc>
  </rcc>
  <rcc rId="1784" sId="8">
    <oc r="F19" t="inlineStr">
      <is>
        <t>20 Aug</t>
      </is>
    </oc>
    <nc r="F19" t="inlineStr">
      <is>
        <t>24 Sep</t>
      </is>
    </nc>
  </rcc>
  <rcc rId="1785" sId="8">
    <oc r="G12" t="inlineStr">
      <is>
        <t>09 Jul</t>
      </is>
    </oc>
    <nc r="G12" t="inlineStr">
      <is>
        <t>11 Aug</t>
      </is>
    </nc>
  </rcc>
  <rcc rId="1786" sId="8">
    <oc r="H12" t="inlineStr">
      <is>
        <t>10 Jul</t>
      </is>
    </oc>
    <nc r="H12" t="inlineStr">
      <is>
        <t>13 Aug</t>
      </is>
    </nc>
  </rcc>
  <rcc rId="1787" sId="8">
    <oc r="G13" t="inlineStr">
      <is>
        <t>11 Jul</t>
      </is>
    </oc>
    <nc r="G13" t="inlineStr">
      <is>
        <t>20 Aug</t>
      </is>
    </nc>
  </rcc>
  <rcc rId="1788" sId="8">
    <oc r="H13" t="inlineStr">
      <is>
        <t>13 Jul</t>
      </is>
    </oc>
    <nc r="H13" t="inlineStr">
      <is>
        <t>21 Aug</t>
      </is>
    </nc>
  </rcc>
  <rcc rId="1789" sId="8">
    <oc r="G14" t="inlineStr">
      <is>
        <t>20 Jul</t>
      </is>
    </oc>
    <nc r="G14" t="inlineStr">
      <is>
        <t>01 Sep</t>
      </is>
    </nc>
  </rcc>
  <rcc rId="1790" sId="8">
    <oc r="H14" t="inlineStr">
      <is>
        <t>22 Jul</t>
      </is>
    </oc>
    <nc r="H14" t="inlineStr">
      <is>
        <t>02 Sep</t>
      </is>
    </nc>
  </rcc>
  <rcc rId="1791" sId="8">
    <oc r="G15" t="inlineStr">
      <is>
        <t>23 Jul</t>
      </is>
    </oc>
    <nc r="G15" t="inlineStr">
      <is>
        <t>03 Sep</t>
      </is>
    </nc>
  </rcc>
  <rcc rId="1792" sId="8">
    <oc r="H15" t="inlineStr">
      <is>
        <t>24 Jul</t>
      </is>
    </oc>
    <nc r="H15" t="inlineStr">
      <is>
        <t>04 Sep</t>
      </is>
    </nc>
  </rcc>
  <rcc rId="1793" sId="8">
    <oc r="G16" t="inlineStr">
      <is>
        <t>30 Jul</t>
      </is>
    </oc>
    <nc r="G16" t="inlineStr">
      <is>
        <t>04 Sep</t>
      </is>
    </nc>
  </rcc>
  <rcc rId="1794" sId="8">
    <oc r="H16" t="inlineStr">
      <is>
        <t>31 Jul</t>
      </is>
    </oc>
    <nc r="H16" t="inlineStr">
      <is>
        <t>05 Sep</t>
      </is>
    </nc>
  </rcc>
  <rcc rId="1795" sId="8">
    <oc r="G17" t="inlineStr">
      <is>
        <t>06 Aug</t>
      </is>
    </oc>
    <nc r="G17" t="inlineStr">
      <is>
        <t>14 Sep</t>
      </is>
    </nc>
  </rcc>
  <rcc rId="1796" sId="8">
    <oc r="H17" t="inlineStr">
      <is>
        <t>07 Aug</t>
      </is>
    </oc>
    <nc r="H17" t="inlineStr">
      <is>
        <t>15 Sep</t>
      </is>
    </nc>
  </rcc>
  <rcc rId="1797" sId="8">
    <oc r="G18" t="inlineStr">
      <is>
        <t>13 Aug</t>
      </is>
    </oc>
    <nc r="G18" t="inlineStr">
      <is>
        <t>17 Sep</t>
      </is>
    </nc>
  </rcc>
  <rcc rId="1798" sId="8">
    <oc r="H18" t="inlineStr">
      <is>
        <t>14 Aug</t>
      </is>
    </oc>
    <nc r="H18" t="inlineStr">
      <is>
        <t>18 Sep</t>
      </is>
    </nc>
  </rcc>
  <rcc rId="1799" sId="8">
    <oc r="G19" t="inlineStr">
      <is>
        <t>20 Aug</t>
      </is>
    </oc>
    <nc r="G19" t="inlineStr">
      <is>
        <t>24 Sep</t>
      </is>
    </nc>
  </rcc>
  <rcc rId="1800" sId="8">
    <oc r="H19" t="inlineStr">
      <is>
        <t>21 Aug</t>
      </is>
    </oc>
    <nc r="H19" t="inlineStr">
      <is>
        <t>25 Sep</t>
      </is>
    </nc>
  </rcc>
  <rcc rId="1801" sId="8">
    <oc r="I12" t="inlineStr">
      <is>
        <t>11 Jul</t>
      </is>
    </oc>
    <nc r="I12" t="inlineStr">
      <is>
        <t>13 Aug</t>
      </is>
    </nc>
  </rcc>
  <rcc rId="1802" sId="8">
    <oc r="J12" t="inlineStr">
      <is>
        <t>12 Jul</t>
      </is>
    </oc>
    <nc r="J12" t="inlineStr">
      <is>
        <t>14 Aug</t>
      </is>
    </nc>
  </rcc>
  <rcc rId="1803" sId="8">
    <oc r="I13" t="inlineStr">
      <is>
        <t>14 Jul</t>
      </is>
    </oc>
    <nc r="I13" t="inlineStr">
      <is>
        <t>22 Aug</t>
      </is>
    </nc>
  </rcc>
  <rcc rId="1804" sId="8">
    <oc r="J13" t="inlineStr">
      <is>
        <t>14 Jul</t>
      </is>
    </oc>
    <nc r="J13" t="inlineStr">
      <is>
        <t>23 Aug</t>
      </is>
    </nc>
  </rcc>
  <rcc rId="1805" sId="8">
    <oc r="I14" t="inlineStr">
      <is>
        <t>22 Jul</t>
      </is>
    </oc>
    <nc r="I14" t="inlineStr">
      <is>
        <t>03 Sep</t>
      </is>
    </nc>
  </rcc>
  <rcc rId="1806" sId="8">
    <oc r="J14" t="inlineStr">
      <is>
        <t>23 Jul</t>
      </is>
    </oc>
    <nc r="J14" t="inlineStr">
      <is>
        <t>04 Sep</t>
      </is>
    </nc>
  </rcc>
  <rcc rId="1807" sId="8">
    <oc r="I15" t="inlineStr">
      <is>
        <t>25 Jul</t>
      </is>
    </oc>
    <nc r="I15" t="inlineStr">
      <is>
        <t>05 Sep</t>
      </is>
    </nc>
  </rcc>
  <rcc rId="1808" sId="8">
    <oc r="J15" t="inlineStr">
      <is>
        <t>26 Jul</t>
      </is>
    </oc>
    <nc r="J15" t="inlineStr">
      <is>
        <t>06 Sep</t>
      </is>
    </nc>
  </rcc>
  <rcc rId="1809" sId="8">
    <oc r="I16" t="inlineStr">
      <is>
        <t>01 Aug</t>
      </is>
    </oc>
    <nc r="I16" t="inlineStr">
      <is>
        <t>06 Sep</t>
      </is>
    </nc>
  </rcc>
  <rcc rId="1810" sId="8">
    <oc r="J16" t="inlineStr">
      <is>
        <t>02 Aug</t>
      </is>
    </oc>
    <nc r="J16" t="inlineStr">
      <is>
        <t>07 Sep</t>
      </is>
    </nc>
  </rcc>
  <rcc rId="1811" sId="8">
    <oc r="I17" t="inlineStr">
      <is>
        <t>08 Aug</t>
      </is>
    </oc>
    <nc r="I17" t="inlineStr">
      <is>
        <t>16 Sep</t>
      </is>
    </nc>
  </rcc>
  <rcc rId="1812" sId="8">
    <oc r="J17" t="inlineStr">
      <is>
        <t>09 Aug</t>
      </is>
    </oc>
    <nc r="J17" t="inlineStr">
      <is>
        <t>17 Sep</t>
      </is>
    </nc>
  </rcc>
  <rcc rId="1813" sId="8">
    <oc r="I18" t="inlineStr">
      <is>
        <t>15 Aug</t>
      </is>
    </oc>
    <nc r="I18" t="inlineStr">
      <is>
        <t>19 Sep</t>
      </is>
    </nc>
  </rcc>
  <rcc rId="1814" sId="8">
    <oc r="J18" t="inlineStr">
      <is>
        <t>16 Aug</t>
      </is>
    </oc>
    <nc r="J18" t="inlineStr">
      <is>
        <t>20 Sep</t>
      </is>
    </nc>
  </rcc>
  <rcc rId="1815" sId="8">
    <oc r="I19" t="inlineStr">
      <is>
        <t>22 Aug</t>
      </is>
    </oc>
    <nc r="I19" t="inlineStr">
      <is>
        <t>26 Sep</t>
      </is>
    </nc>
  </rcc>
  <rcc rId="1816" sId="8">
    <oc r="J19" t="inlineStr">
      <is>
        <t>23 Aug</t>
      </is>
    </oc>
    <nc r="J19" t="inlineStr">
      <is>
        <t>27 Sep</t>
      </is>
    </nc>
  </rcc>
  <rcc rId="1817" sId="8">
    <oc r="K12" t="inlineStr">
      <is>
        <t>13 Jul</t>
      </is>
    </oc>
    <nc r="K12" t="inlineStr">
      <is>
        <t>15 Aug</t>
      </is>
    </nc>
  </rcc>
  <rcc rId="1818" sId="8">
    <oc r="L12" t="inlineStr">
      <is>
        <t>14 Jul</t>
      </is>
    </oc>
    <nc r="L12" t="inlineStr">
      <is>
        <t>16 Aug</t>
      </is>
    </nc>
  </rcc>
  <rcc rId="1819" sId="8">
    <oc r="K13" t="inlineStr">
      <is>
        <t>16 Jul</t>
      </is>
    </oc>
    <nc r="K13" t="inlineStr">
      <is>
        <t>24 Aug</t>
      </is>
    </nc>
  </rcc>
  <rcc rId="1820" sId="8">
    <oc r="L13" t="inlineStr">
      <is>
        <t>17 Jul</t>
      </is>
    </oc>
    <nc r="L13" t="inlineStr">
      <is>
        <t>25 Aug</t>
      </is>
    </nc>
  </rcc>
  <rcc rId="1821" sId="8">
    <oc r="K14" t="inlineStr">
      <is>
        <t>24 Jul</t>
      </is>
    </oc>
    <nc r="K14" t="inlineStr">
      <is>
        <t>05 Sep</t>
      </is>
    </nc>
  </rcc>
  <rcc rId="1822" sId="8">
    <oc r="L14" t="inlineStr">
      <is>
        <t>25 Jul</t>
      </is>
    </oc>
    <nc r="L14" t="inlineStr">
      <is>
        <t>06 Sep</t>
      </is>
    </nc>
  </rcc>
  <rcc rId="1823" sId="8">
    <oc r="K15" t="inlineStr">
      <is>
        <t>27 Jul</t>
      </is>
    </oc>
    <nc r="K15" t="inlineStr">
      <is>
        <t>07 Sep</t>
      </is>
    </nc>
  </rcc>
  <rcc rId="1824" sId="8">
    <oc r="L15" t="inlineStr">
      <is>
        <t>28 Jul</t>
      </is>
    </oc>
    <nc r="L15" t="inlineStr">
      <is>
        <t>08 Sep</t>
      </is>
    </nc>
  </rcc>
  <rcc rId="1825" sId="8">
    <oc r="K16" t="inlineStr">
      <is>
        <t>03 Aug</t>
      </is>
    </oc>
    <nc r="K16" t="inlineStr">
      <is>
        <t>08 Sep</t>
      </is>
    </nc>
  </rcc>
  <rcc rId="1826" sId="8">
    <oc r="L16" t="inlineStr">
      <is>
        <t>04 Aug</t>
      </is>
    </oc>
    <nc r="L16" t="inlineStr">
      <is>
        <t>09 Sep</t>
      </is>
    </nc>
  </rcc>
  <rcc rId="1827" sId="8">
    <oc r="K17" t="inlineStr">
      <is>
        <t>10 Aug</t>
      </is>
    </oc>
    <nc r="K17" t="inlineStr">
      <is>
        <t>18 Sep</t>
      </is>
    </nc>
  </rcc>
  <rcc rId="1828" sId="8">
    <oc r="L17" t="inlineStr">
      <is>
        <t>11 Aug</t>
      </is>
    </oc>
    <nc r="L17" t="inlineStr">
      <is>
        <t>19 Sep</t>
      </is>
    </nc>
  </rcc>
  <rcc rId="1829" sId="8">
    <oc r="K18" t="inlineStr">
      <is>
        <t>17 Aug</t>
      </is>
    </oc>
    <nc r="K18" t="inlineStr">
      <is>
        <t>21 Sep</t>
      </is>
    </nc>
  </rcc>
  <rcc rId="1830" sId="8">
    <oc r="L18" t="inlineStr">
      <is>
        <t>18 Aug</t>
      </is>
    </oc>
    <nc r="L18" t="inlineStr">
      <is>
        <t>22 Sep</t>
      </is>
    </nc>
  </rcc>
  <rcc rId="1831" sId="8">
    <oc r="K19" t="inlineStr">
      <is>
        <t>24 Aug</t>
      </is>
    </oc>
    <nc r="K19" t="inlineStr">
      <is>
        <t>28 Sep</t>
      </is>
    </nc>
  </rcc>
  <rcc rId="1832" sId="8">
    <oc r="L19" t="inlineStr">
      <is>
        <t>25 Aug</t>
      </is>
    </oc>
    <nc r="L19" t="inlineStr">
      <is>
        <t>29 Sep</t>
      </is>
    </nc>
  </rcc>
  <rcc rId="1833" sId="8">
    <oc r="M12" t="inlineStr">
      <is>
        <t>10 Aug</t>
      </is>
    </oc>
    <nc r="M12" t="inlineStr">
      <is>
        <t>11 Sep</t>
      </is>
    </nc>
  </rcc>
  <rcc rId="1834" sId="8">
    <oc r="N12" t="inlineStr">
      <is>
        <t>13 Aug</t>
      </is>
    </oc>
    <nc r="N12" t="inlineStr">
      <is>
        <t>14 Sep</t>
      </is>
    </nc>
  </rcc>
  <rcc rId="1835" sId="8">
    <oc r="M13" t="inlineStr">
      <is>
        <t>11 Aug</t>
      </is>
    </oc>
    <nc r="M13" t="inlineStr">
      <is>
        <t>20 Sep</t>
      </is>
    </nc>
  </rcc>
  <rcc rId="1836" sId="8">
    <oc r="N13" t="inlineStr">
      <is>
        <t>14 Aug</t>
      </is>
    </oc>
    <nc r="N13" t="inlineStr">
      <is>
        <t>23 Sep</t>
      </is>
    </nc>
  </rcc>
  <rcc rId="1837" sId="8">
    <oc r="M14" t="inlineStr">
      <is>
        <t>21 Aug</t>
      </is>
    </oc>
    <nc r="M14" t="inlineStr">
      <is>
        <t>01 Oct</t>
      </is>
    </nc>
  </rcc>
  <rcc rId="1838" sId="8">
    <oc r="N14" t="inlineStr">
      <is>
        <t>24 Aug</t>
      </is>
    </oc>
    <nc r="N14" t="inlineStr">
      <is>
        <t>04 Oct</t>
      </is>
    </nc>
  </rcc>
  <rcc rId="1839" sId="8">
    <oc r="M15" t="inlineStr">
      <is>
        <t>24 Aug</t>
      </is>
    </oc>
    <nc r="M15" t="inlineStr">
      <is>
        <t>05 Oct</t>
      </is>
    </nc>
  </rcc>
  <rcc rId="1840" sId="8">
    <oc r="N15" t="inlineStr">
      <is>
        <t>27 Aug</t>
      </is>
    </oc>
    <nc r="N15" t="inlineStr">
      <is>
        <t>08 Oct</t>
      </is>
    </nc>
  </rcc>
  <rcc rId="1841" sId="8">
    <oc r="M16" t="inlineStr">
      <is>
        <t>31 Aug</t>
      </is>
    </oc>
    <nc r="M16" t="inlineStr">
      <is>
        <t>28 Sep</t>
      </is>
    </nc>
  </rcc>
  <rcc rId="1842" sId="8">
    <oc r="N16" t="inlineStr">
      <is>
        <t>03 Sep</t>
      </is>
    </oc>
    <nc r="N16" t="inlineStr">
      <is>
        <t>01 Oct</t>
      </is>
    </nc>
  </rcc>
  <rcc rId="1843" sId="8">
    <oc r="M17" t="inlineStr">
      <is>
        <t>07 Sep</t>
      </is>
    </oc>
    <nc r="M17" t="inlineStr">
      <is>
        <t>12 Oct</t>
      </is>
    </nc>
  </rcc>
  <rcc rId="1844" sId="8">
    <oc r="N17" t="inlineStr">
      <is>
        <t>10 Sep</t>
      </is>
    </oc>
    <nc r="N17" t="inlineStr">
      <is>
        <t>15 Oct</t>
      </is>
    </nc>
  </rcc>
  <rcc rId="1845" sId="8">
    <oc r="M18" t="inlineStr">
      <is>
        <t>14 Sep</t>
      </is>
    </oc>
    <nc r="M18" t="inlineStr">
      <is>
        <t>19 Oct</t>
      </is>
    </nc>
  </rcc>
  <rcc rId="1846" sId="8">
    <oc r="N18" t="inlineStr">
      <is>
        <t>17 Sep</t>
      </is>
    </oc>
    <nc r="N18" t="inlineStr">
      <is>
        <t>22 Oct</t>
      </is>
    </nc>
  </rcc>
  <rcc rId="1847" sId="8">
    <oc r="M19" t="inlineStr">
      <is>
        <t>21 Sep</t>
      </is>
    </oc>
    <nc r="M19" t="inlineStr">
      <is>
        <t>26 Oct</t>
      </is>
    </nc>
  </rcc>
  <rcc rId="1848" sId="8">
    <oc r="N19" t="inlineStr">
      <is>
        <t>24 Sep</t>
      </is>
    </oc>
    <nc r="N19" t="inlineStr">
      <is>
        <t>29 Oct</t>
      </is>
    </nc>
  </rcc>
  <rcc rId="1849" sId="8">
    <oc r="O12" t="inlineStr">
      <is>
        <t>15 Aug</t>
      </is>
    </oc>
    <nc r="O12" t="inlineStr">
      <is>
        <t>16 Sep</t>
      </is>
    </nc>
  </rcc>
  <rcc rId="1850" sId="8">
    <oc r="P12" t="inlineStr">
      <is>
        <t>17 Aug</t>
      </is>
    </oc>
    <nc r="P12" t="inlineStr">
      <is>
        <t>18 Sep</t>
      </is>
    </nc>
  </rcc>
  <rcc rId="1851" sId="8">
    <oc r="O13" t="inlineStr">
      <is>
        <t>16 Aug</t>
      </is>
    </oc>
    <nc r="O13" t="inlineStr">
      <is>
        <t>25 Sep</t>
      </is>
    </nc>
  </rcc>
  <rcc rId="1852" sId="8">
    <oc r="P13" t="inlineStr">
      <is>
        <t>18 Aug</t>
      </is>
    </oc>
    <nc r="P13" t="inlineStr">
      <is>
        <t>27 Sep</t>
      </is>
    </nc>
  </rcc>
  <rcc rId="1853" sId="8">
    <oc r="O14" t="inlineStr">
      <is>
        <t>26 Aug</t>
      </is>
    </oc>
    <nc r="O14" t="inlineStr">
      <is>
        <t>06 Oct</t>
      </is>
    </nc>
  </rcc>
  <rcc rId="1854" sId="8">
    <oc r="P14" t="inlineStr">
      <is>
        <t>28 Aug</t>
      </is>
    </oc>
    <nc r="P14" t="inlineStr">
      <is>
        <t>08 Oct</t>
      </is>
    </nc>
  </rcc>
  <rcc rId="1855" sId="8">
    <oc r="O15" t="inlineStr">
      <is>
        <t>29 Aug</t>
      </is>
    </oc>
    <nc r="O15" t="inlineStr">
      <is>
        <t>10 Oct</t>
      </is>
    </nc>
  </rcc>
  <rcc rId="1856" sId="8">
    <oc r="P15" t="inlineStr">
      <is>
        <t>31 Aug</t>
      </is>
    </oc>
    <nc r="P15" t="inlineStr">
      <is>
        <t>12 Oct</t>
      </is>
    </nc>
  </rcc>
  <rcc rId="1857" sId="8">
    <oc r="O16" t="inlineStr">
      <is>
        <t>05 Sep</t>
      </is>
    </oc>
    <nc r="O16" t="inlineStr">
      <is>
        <t>03 Oct</t>
      </is>
    </nc>
  </rcc>
  <rcc rId="1858" sId="8">
    <oc r="P16" t="inlineStr">
      <is>
        <t>07 Sep</t>
      </is>
    </oc>
    <nc r="P16" t="inlineStr">
      <is>
        <t>05 Oct</t>
      </is>
    </nc>
  </rcc>
  <rcc rId="1859" sId="8">
    <oc r="O17" t="inlineStr">
      <is>
        <t>12 Sep</t>
      </is>
    </oc>
    <nc r="O17" t="inlineStr">
      <is>
        <t>17 Oct</t>
      </is>
    </nc>
  </rcc>
  <rcc rId="1860" sId="8">
    <oc r="P17" t="inlineStr">
      <is>
        <t>14 Sep</t>
      </is>
    </oc>
    <nc r="P17" t="inlineStr">
      <is>
        <t>19 Oct</t>
      </is>
    </nc>
  </rcc>
  <rcc rId="1861" sId="8">
    <oc r="O18" t="inlineStr">
      <is>
        <t>19 Sep</t>
      </is>
    </oc>
    <nc r="O18" t="inlineStr">
      <is>
        <t>24 Oct</t>
      </is>
    </nc>
  </rcc>
  <rcc rId="1862" sId="8">
    <oc r="P18" t="inlineStr">
      <is>
        <t>21 Sep</t>
      </is>
    </oc>
    <nc r="P18" t="inlineStr">
      <is>
        <t>26 Oct</t>
      </is>
    </nc>
  </rcc>
  <rcc rId="1863" sId="8">
    <oc r="O19" t="inlineStr">
      <is>
        <t>26 Sep</t>
      </is>
    </oc>
    <nc r="O19" t="inlineStr">
      <is>
        <t>31 Oct</t>
      </is>
    </nc>
  </rcc>
  <rcc rId="1864" sId="8">
    <oc r="P19" t="inlineStr">
      <is>
        <t>28 Sep</t>
      </is>
    </oc>
    <nc r="P19" t="inlineStr">
      <is>
        <t>02 Nov</t>
      </is>
    </nc>
  </rcc>
  <rcc rId="1865" sId="8">
    <oc r="Q12" t="inlineStr">
      <is>
        <t>17 Aug</t>
      </is>
    </oc>
    <nc r="Q12" t="inlineStr">
      <is>
        <t>18 Sep</t>
      </is>
    </nc>
  </rcc>
  <rcc rId="1866" sId="8">
    <oc r="R12" t="inlineStr">
      <is>
        <t>19 Aug</t>
      </is>
    </oc>
    <nc r="R12" t="inlineStr">
      <is>
        <t>20 Sep</t>
      </is>
    </nc>
  </rcc>
  <rcc rId="1867" sId="8">
    <oc r="Q13" t="inlineStr">
      <is>
        <t>18 Aug</t>
      </is>
    </oc>
    <nc r="Q13" t="inlineStr">
      <is>
        <t>27 Sep</t>
      </is>
    </nc>
  </rcc>
  <rcc rId="1868" sId="8">
    <oc r="R13" t="inlineStr">
      <is>
        <t>20 Aug</t>
      </is>
    </oc>
    <nc r="R13" t="inlineStr">
      <is>
        <t>29 Sep</t>
      </is>
    </nc>
  </rcc>
  <rcc rId="1869" sId="8">
    <oc r="Q14" t="inlineStr">
      <is>
        <t>28 Aug</t>
      </is>
    </oc>
    <nc r="Q14" t="inlineStr">
      <is>
        <t>18 Sep</t>
      </is>
    </nc>
  </rcc>
  <rcc rId="1870" sId="8">
    <oc r="R14" t="inlineStr">
      <is>
        <t>30 Aug</t>
      </is>
    </oc>
    <nc r="R14" t="inlineStr">
      <is>
        <t>20 Sep</t>
      </is>
    </nc>
  </rcc>
  <rcc rId="1871" sId="8">
    <oc r="Q15" t="inlineStr">
      <is>
        <t>31 Aug</t>
      </is>
    </oc>
    <nc r="Q15" t="inlineStr">
      <is>
        <t>27 Sep</t>
      </is>
    </nc>
  </rcc>
  <rcc rId="1872" sId="8">
    <oc r="R15" t="inlineStr">
      <is>
        <t>02 Sep</t>
      </is>
    </oc>
    <nc r="R15" t="inlineStr">
      <is>
        <t>29 Sep</t>
      </is>
    </nc>
  </rcc>
  <rcc rId="1873" sId="8">
    <oc r="Q16" t="inlineStr">
      <is>
        <t>07 Sep</t>
      </is>
    </oc>
    <nc r="Q16" t="inlineStr">
      <is>
        <t>05 Oct</t>
      </is>
    </nc>
  </rcc>
  <rcc rId="1874" sId="8">
    <oc r="R16" t="inlineStr">
      <is>
        <t>09 Sep</t>
      </is>
    </oc>
    <nc r="R16" t="inlineStr">
      <is>
        <t>07 Oct</t>
      </is>
    </nc>
  </rcc>
  <rcc rId="1875" sId="8">
    <oc r="Q17" t="inlineStr">
      <is>
        <t>14 Sep</t>
      </is>
    </oc>
    <nc r="Q17" t="inlineStr">
      <is>
        <t>19 Oct</t>
      </is>
    </nc>
  </rcc>
  <rcc rId="1876" sId="8">
    <oc r="R17" t="inlineStr">
      <is>
        <t>16 Sep</t>
      </is>
    </oc>
    <nc r="R17" t="inlineStr">
      <is>
        <t>21 Oct</t>
      </is>
    </nc>
  </rcc>
  <rcc rId="1877" sId="8">
    <oc r="Q18" t="inlineStr">
      <is>
        <t>21 Sep</t>
      </is>
    </oc>
    <nc r="Q18" t="inlineStr">
      <is>
        <t>26 Oct</t>
      </is>
    </nc>
  </rcc>
  <rcc rId="1878" sId="8">
    <oc r="R18" t="inlineStr">
      <is>
        <t>23 Sep</t>
      </is>
    </oc>
    <nc r="R18" t="inlineStr">
      <is>
        <t>28 Oct</t>
      </is>
    </nc>
  </rcc>
  <rcc rId="1879" sId="8">
    <oc r="Q19" t="inlineStr">
      <is>
        <t>28 Sep</t>
      </is>
    </oc>
    <nc r="Q19" t="inlineStr">
      <is>
        <t>02 Nov</t>
      </is>
    </nc>
  </rcc>
  <rcc rId="1880" sId="8">
    <oc r="R19" t="inlineStr">
      <is>
        <t>30 Sep</t>
      </is>
    </oc>
    <nc r="R19" t="inlineStr">
      <is>
        <t>04 Nov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3" sId="15">
    <nc r="G61" t="inlineStr">
      <is>
        <t xml:space="preserve">    </t>
      </is>
    </nc>
  </rcc>
  <rcc rId="1094" sId="15" odxf="1" dxf="1">
    <oc r="A46" t="inlineStr">
      <is>
        <t>COSCO SHIPPING ROSE</t>
      </is>
    </oc>
    <nc r="A46" t="inlineStr">
      <is>
        <t>COSCO EXCELLENCE</t>
      </is>
    </nc>
    <odxf/>
    <ndxf/>
  </rcc>
  <rcc rId="1095" sId="15" odxf="1" dxf="1">
    <oc r="B46" t="inlineStr">
      <is>
        <t>020E</t>
      </is>
    </oc>
    <nc r="B46" t="inlineStr">
      <is>
        <t>057E</t>
      </is>
    </nc>
    <odxf/>
    <ndxf/>
  </rcc>
  <rcc rId="1096" sId="15" numFmtId="19">
    <oc r="C46">
      <v>44347</v>
    </oc>
    <nc r="C46" t="inlineStr">
      <is>
        <t>04 Jul</t>
      </is>
    </nc>
  </rcc>
  <rcc rId="1097" sId="15" numFmtId="19">
    <oc r="D46">
      <v>44348</v>
    </oc>
    <nc r="D46" t="inlineStr">
      <is>
        <t>05 Jul</t>
      </is>
    </nc>
  </rcc>
  <rcc rId="1098" sId="15">
    <oc r="A47" t="inlineStr">
      <is>
        <t>COSCO HOPE</t>
      </is>
    </oc>
    <nc r="A47" t="inlineStr">
      <is>
        <t>OOCL BERLIN</t>
      </is>
    </nc>
  </rcc>
  <rcc rId="1099" sId="15" odxf="1" dxf="1">
    <oc r="B47" t="inlineStr">
      <is>
        <t>045E</t>
      </is>
    </oc>
    <nc r="B47" t="inlineStr">
      <is>
        <t>037E</t>
      </is>
    </nc>
    <odxf/>
    <ndxf/>
  </rcc>
  <rcc rId="1100" sId="15" odxf="1" dxf="1" numFmtId="19">
    <oc r="C47">
      <v>44353</v>
    </oc>
    <nc r="C47" t="inlineStr">
      <is>
        <t>07 Jul</t>
      </is>
    </nc>
    <odxf/>
    <ndxf/>
  </rcc>
  <rcc rId="1101" sId="15" odxf="1" dxf="1" numFmtId="19">
    <oc r="D47">
      <v>44354</v>
    </oc>
    <nc r="D47" t="inlineStr">
      <is>
        <t>08 Jul</t>
      </is>
    </nc>
    <odxf/>
    <ndxf/>
  </rcc>
  <rcc rId="1102" sId="15" odxf="1" dxf="1">
    <oc r="A48" t="inlineStr">
      <is>
        <t>OOCL SINGAPORE</t>
      </is>
    </oc>
    <nc r="A48" t="inlineStr">
      <is>
        <t>OOCL CHONGQING</t>
      </is>
    </nc>
    <odxf>
      <alignment vertical="center"/>
    </odxf>
    <ndxf>
      <alignment vertical="top"/>
    </ndxf>
  </rcc>
  <rcc rId="1103" sId="15" odxf="1" dxf="1">
    <oc r="B48" t="inlineStr">
      <is>
        <t>042E</t>
      </is>
    </oc>
    <nc r="B48" t="inlineStr">
      <is>
        <t>037E</t>
      </is>
    </nc>
    <odxf>
      <alignment vertical="center"/>
    </odxf>
    <ndxf>
      <alignment vertical="top"/>
    </ndxf>
  </rcc>
  <rcc rId="1104" sId="15" odxf="1" dxf="1" numFmtId="19">
    <oc r="C48">
      <v>44360</v>
    </oc>
    <nc r="C48" t="inlineStr">
      <is>
        <t>16 Jul</t>
      </is>
    </nc>
    <odxf/>
    <ndxf/>
  </rcc>
  <rcc rId="1105" sId="15" odxf="1" dxf="1" numFmtId="19">
    <oc r="D48">
      <v>44361</v>
    </oc>
    <nc r="D48" t="inlineStr">
      <is>
        <t>17 Jul</t>
      </is>
    </nc>
    <odxf/>
    <ndxf/>
  </rcc>
  <rcc rId="1106" sId="15">
    <oc r="A49" t="inlineStr">
      <is>
        <t>COSCO SHIPPING PEONY</t>
      </is>
    </oc>
    <nc r="A49" t="inlineStr">
      <is>
        <t>COSCO SHIPPING CAMELLIA</t>
      </is>
    </nc>
  </rcc>
  <rcc rId="1107" sId="15" odxf="1" dxf="1">
    <oc r="B49" t="inlineStr">
      <is>
        <t>015E</t>
      </is>
    </oc>
    <nc r="B49" t="inlineStr">
      <is>
        <t>011E</t>
      </is>
    </nc>
    <odxf/>
    <ndxf/>
  </rcc>
  <rcc rId="1108" sId="15" odxf="1" dxf="1" numFmtId="19">
    <oc r="C49">
      <v>44367</v>
    </oc>
    <nc r="C49" t="inlineStr">
      <is>
        <t>18 Jul</t>
      </is>
    </nc>
    <odxf/>
    <ndxf/>
  </rcc>
  <rcc rId="1109" sId="15" odxf="1" dxf="1" numFmtId="19">
    <oc r="D49">
      <v>44368</v>
    </oc>
    <nc r="D49" t="inlineStr">
      <is>
        <t>19 Jul</t>
      </is>
    </nc>
    <odxf/>
    <ndxf/>
  </rcc>
  <rcc rId="1110" sId="15" odxf="1" dxf="1">
    <oc r="A50" t="inlineStr">
      <is>
        <t>OOCL BERLIN</t>
      </is>
    </oc>
    <nc r="A50" t="inlineStr">
      <is>
        <t>OOCL KOREA</t>
      </is>
    </nc>
    <odxf/>
    <ndxf/>
  </rcc>
  <rcc rId="1111" sId="15" odxf="1" dxf="1">
    <oc r="B50" t="inlineStr">
      <is>
        <t>037E</t>
      </is>
    </oc>
    <nc r="B50" t="inlineStr">
      <is>
        <t>035E</t>
      </is>
    </nc>
    <odxf/>
    <ndxf/>
  </rcc>
  <rcc rId="1112" sId="15" odxf="1" dxf="1" numFmtId="19">
    <oc r="C50">
      <v>44374</v>
    </oc>
    <nc r="C50" t="inlineStr">
      <is>
        <t>25 Jul</t>
      </is>
    </nc>
    <odxf/>
    <ndxf/>
  </rcc>
  <rcc rId="1113" sId="15" odxf="1" dxf="1" numFmtId="19">
    <oc r="D50">
      <v>44375</v>
    </oc>
    <nc r="D50" t="inlineStr">
      <is>
        <t>26 Jul</t>
      </is>
    </nc>
    <odxf/>
    <ndxf/>
  </rcc>
  <rcc rId="1114" sId="15">
    <oc r="A51" t="inlineStr">
      <is>
        <t>COSCO EXCELLENCE</t>
      </is>
    </oc>
    <nc r="A51" t="inlineStr">
      <is>
        <t>OOCL POLAND</t>
      </is>
    </nc>
  </rcc>
  <rcc rId="1115" sId="15" odxf="1" dxf="1">
    <oc r="B51" t="inlineStr">
      <is>
        <t>057E</t>
      </is>
    </oc>
    <nc r="B51" t="inlineStr">
      <is>
        <t>027E</t>
      </is>
    </nc>
    <odxf/>
    <ndxf/>
  </rcc>
  <rcc rId="1116" sId="15" odxf="1" dxf="1" numFmtId="19">
    <oc r="C51">
      <v>44381</v>
    </oc>
    <nc r="C51" t="inlineStr">
      <is>
        <t>01 Aug</t>
      </is>
    </nc>
    <odxf/>
    <ndxf/>
  </rcc>
  <rcc rId="1117" sId="15" odxf="1" dxf="1" numFmtId="19">
    <oc r="D51">
      <v>44382</v>
    </oc>
    <nc r="D51" t="inlineStr">
      <is>
        <t>02 Aug</t>
      </is>
    </nc>
    <odxf/>
    <ndxf/>
  </rcc>
  <rcc rId="1118" sId="15" odxf="1" dxf="1">
    <oc r="A52" t="inlineStr">
      <is>
        <t>OOCL CHONGQING</t>
      </is>
    </oc>
    <nc r="A52" t="inlineStr">
      <is>
        <t>OOCL BRUSSELS</t>
      </is>
    </nc>
    <odxf>
      <alignment vertical="center"/>
      <border outline="0">
        <left/>
        <bottom/>
      </border>
    </odxf>
    <ndxf>
      <alignment vertical="top"/>
      <border outline="0">
        <left style="thin">
          <color indexed="64"/>
        </left>
        <bottom style="thin">
          <color indexed="64"/>
        </bottom>
      </border>
    </ndxf>
  </rcc>
  <rcc rId="1119" sId="15" odxf="1" dxf="1">
    <oc r="B52" t="inlineStr">
      <is>
        <t>037E</t>
      </is>
    </oc>
    <nc r="B52" t="inlineStr">
      <is>
        <t>045E</t>
      </is>
    </nc>
    <odxf>
      <alignment vertical="center"/>
      <border outline="0">
        <bottom/>
      </border>
    </odxf>
    <ndxf>
      <alignment vertical="top"/>
      <border outline="0">
        <bottom style="thin">
          <color indexed="64"/>
        </bottom>
      </border>
    </ndxf>
  </rcc>
  <rcc rId="1120" sId="15" odxf="1" dxf="1" numFmtId="19">
    <oc r="C52">
      <v>44388</v>
    </oc>
    <nc r="C52" t="inlineStr">
      <is>
        <t>08 Aug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1" sId="15" odxf="1" dxf="1" numFmtId="19">
    <oc r="D52">
      <v>44389</v>
    </oc>
    <nc r="D52" t="inlineStr">
      <is>
        <t>09 Aug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2" sId="15" odxf="1" dxf="1">
    <oc r="A53" t="inlineStr">
      <is>
        <t>COSCO SHIPPING CAMELLIA</t>
      </is>
    </oc>
    <nc r="A53" t="inlineStr">
      <is>
        <t>COSCO SHIPPING ROSE</t>
      </is>
    </nc>
    <odxf>
      <border outline="0">
        <left/>
        <bottom/>
      </border>
    </odxf>
    <ndxf>
      <border outline="0">
        <left style="thin">
          <color indexed="64"/>
        </left>
        <bottom style="thin">
          <color indexed="64"/>
        </bottom>
      </border>
    </ndxf>
  </rcc>
  <rcc rId="1123" sId="15" odxf="1" dxf="1">
    <oc r="B53" t="inlineStr">
      <is>
        <t>011E</t>
      </is>
    </oc>
    <nc r="B53" t="inlineStr">
      <is>
        <t>021E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4" sId="15" odxf="1" dxf="1" numFmtId="19">
    <oc r="C53">
      <v>44395</v>
    </oc>
    <nc r="C53" t="inlineStr">
      <is>
        <t>15 Aug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5" sId="15" odxf="1" dxf="1" numFmtId="19">
    <oc r="D53">
      <v>44396</v>
    </oc>
    <nc r="D53" t="inlineStr">
      <is>
        <t>16 Aug</t>
      </is>
    </nc>
    <odxf>
      <border outline="0">
        <bottom/>
      </border>
    </odxf>
    <ndxf>
      <border outline="0">
        <bottom style="thin">
          <color indexed="64"/>
        </bottom>
      </border>
    </ndxf>
  </rcc>
  <rcc rId="1126" sId="15" odxf="1" dxf="1" numFmtId="19">
    <oc r="E46">
      <v>44354</v>
    </oc>
    <nc r="E46" t="inlineStr">
      <is>
        <t>11 Jul</t>
      </is>
    </nc>
    <odxf>
      <font>
        <b/>
        <sz val="10"/>
        <color indexed="12"/>
        <name val="Arial"/>
      </font>
      <border outline="0">
        <top/>
      </border>
    </odxf>
    <ndxf>
      <font>
        <b val="0"/>
        <sz val="10"/>
        <color indexed="12"/>
        <name val="Arial"/>
      </font>
      <border outline="0">
        <top style="thin">
          <color indexed="64"/>
        </top>
      </border>
    </ndxf>
  </rcc>
  <rcc rId="1127" sId="15" odxf="1" dxf="1" numFmtId="19">
    <oc r="F46">
      <v>44355</v>
    </oc>
    <nc r="F46" t="inlineStr">
      <is>
        <t>12 Jul</t>
      </is>
    </nc>
    <odxf>
      <font>
        <b/>
        <sz val="10"/>
        <color indexed="12"/>
        <name val="Arial"/>
      </font>
      <border outline="0">
        <top/>
      </border>
    </odxf>
    <ndxf>
      <font>
        <b val="0"/>
        <sz val="10"/>
        <color indexed="12"/>
        <name val="Arial"/>
      </font>
      <border outline="0">
        <top style="thin">
          <color indexed="64"/>
        </top>
      </border>
    </ndxf>
  </rcc>
  <rcc rId="1128" sId="15" odxf="1" dxf="1">
    <oc r="E47" t="inlineStr">
      <is>
        <t>18 Jun</t>
      </is>
    </oc>
    <nc r="E47" t="inlineStr">
      <is>
        <t>14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29" sId="15" odxf="1" dxf="1">
    <oc r="F47" t="inlineStr">
      <is>
        <t>19 Jun</t>
      </is>
    </oc>
    <nc r="F47" t="inlineStr">
      <is>
        <t>14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0" sId="15" odxf="1" dxf="1">
    <oc r="E48" t="inlineStr">
      <is>
        <t>25 Jun</t>
      </is>
    </oc>
    <nc r="E48" t="inlineStr">
      <is>
        <t>22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1" sId="15" odxf="1" dxf="1">
    <oc r="F48" t="inlineStr">
      <is>
        <t>25 Jun</t>
      </is>
    </oc>
    <nc r="F48" t="inlineStr">
      <is>
        <t>23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2" sId="15" odxf="1" dxf="1">
    <oc r="E49" t="inlineStr">
      <is>
        <t>27 Jun</t>
      </is>
    </oc>
    <nc r="E49" t="inlineStr">
      <is>
        <t>25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3" sId="15" odxf="1" dxf="1">
    <oc r="F49" t="inlineStr">
      <is>
        <t>28 Jun</t>
      </is>
    </oc>
    <nc r="F49" t="inlineStr">
      <is>
        <t>26 Jul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4" sId="15" odxf="1" dxf="1">
    <oc r="E50" t="inlineStr">
      <is>
        <t>07 Jul</t>
      </is>
    </oc>
    <nc r="E50" t="inlineStr">
      <is>
        <t>01 Aug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5" sId="15" odxf="1" dxf="1">
    <oc r="F50" t="inlineStr">
      <is>
        <t>08 Jul</t>
      </is>
    </oc>
    <nc r="F50" t="inlineStr">
      <is>
        <t>02 Aug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6" sId="15" odxf="1" dxf="1">
    <oc r="E51" t="inlineStr">
      <is>
        <t>11 Jul</t>
      </is>
    </oc>
    <nc r="E51" t="inlineStr">
      <is>
        <t>08 Aug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7" sId="15" odxf="1" dxf="1">
    <oc r="F51" t="inlineStr">
      <is>
        <t>12 Jul</t>
      </is>
    </oc>
    <nc r="F51" t="inlineStr">
      <is>
        <t>09 Aug</t>
      </is>
    </nc>
    <odxf>
      <font>
        <b/>
        <sz val="10"/>
        <color indexed="12"/>
        <name val="Arial"/>
      </font>
    </odxf>
    <ndxf>
      <font>
        <b val="0"/>
        <sz val="10"/>
        <color indexed="12"/>
        <name val="Arial"/>
      </font>
    </ndxf>
  </rcc>
  <rcc rId="1138" sId="15" odxf="1" dxf="1">
    <oc r="E52" t="inlineStr">
      <is>
        <t>18 Jul</t>
      </is>
    </oc>
    <nc r="E52" t="inlineStr">
      <is>
        <t>15 Aug</t>
      </is>
    </nc>
    <odxf>
      <font>
        <b/>
        <sz val="10"/>
        <color indexed="12"/>
        <name val="Arial"/>
      </font>
      <border outline="0">
        <bottom/>
      </border>
    </odxf>
    <ndxf>
      <font>
        <b val="0"/>
        <sz val="10"/>
        <color indexed="12"/>
        <name val="Arial"/>
      </font>
      <border outline="0">
        <bottom style="thin">
          <color indexed="64"/>
        </bottom>
      </border>
    </ndxf>
  </rcc>
  <rcc rId="1139" sId="15" odxf="1" dxf="1">
    <oc r="F52" t="inlineStr">
      <is>
        <t>19 Jul</t>
      </is>
    </oc>
    <nc r="F52" t="inlineStr">
      <is>
        <t>16 Aug</t>
      </is>
    </nc>
    <odxf>
      <font>
        <b/>
        <sz val="10"/>
        <color indexed="12"/>
        <name val="Arial"/>
      </font>
      <border outline="0">
        <bottom/>
      </border>
    </odxf>
    <ndxf>
      <font>
        <b val="0"/>
        <sz val="10"/>
        <color indexed="12"/>
        <name val="Arial"/>
      </font>
      <border outline="0">
        <bottom style="thin">
          <color indexed="64"/>
        </bottom>
      </border>
    </ndxf>
  </rcc>
  <rcc rId="1140" sId="15" odxf="1" dxf="1">
    <oc r="E53" t="inlineStr">
      <is>
        <t>25 Jul</t>
      </is>
    </oc>
    <nc r="E53" t="inlineStr">
      <is>
        <t>22 Aug</t>
      </is>
    </nc>
    <odxf>
      <font>
        <b/>
        <sz val="10"/>
        <color indexed="12"/>
        <name val="Arial"/>
      </font>
      <border outline="0">
        <bottom/>
      </border>
    </odxf>
    <ndxf>
      <font>
        <b val="0"/>
        <sz val="10"/>
        <color indexed="12"/>
        <name val="Arial"/>
      </font>
      <border outline="0">
        <bottom style="thin">
          <color indexed="64"/>
        </bottom>
      </border>
    </ndxf>
  </rcc>
  <rcc rId="1141" sId="15" odxf="1" dxf="1">
    <oc r="F53" t="inlineStr">
      <is>
        <t>26 Jul</t>
      </is>
    </oc>
    <nc r="F53" t="inlineStr">
      <is>
        <t>23 Aug</t>
      </is>
    </nc>
    <odxf>
      <font>
        <b/>
        <sz val="10"/>
        <color indexed="12"/>
        <name val="Arial"/>
      </font>
      <border outline="0">
        <bottom/>
      </border>
    </odxf>
    <ndxf>
      <font>
        <b val="0"/>
        <sz val="10"/>
        <color indexed="12"/>
        <name val="Arial"/>
      </font>
      <border outline="0">
        <bottom style="thin">
          <color indexed="64"/>
        </bottom>
      </border>
    </ndxf>
  </rcc>
  <rfmt sheetId="15" s="1" sqref="G46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46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47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47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48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48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49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49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50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 wrapText="0"/>
      <border outline="0">
        <left/>
        <right/>
        <top/>
        <bottom/>
      </border>
    </dxf>
  </rfmt>
  <rfmt sheetId="15" s="1" sqref="H50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51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H51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  <bottom/>
      </border>
    </dxf>
  </rfmt>
  <rfmt sheetId="15" s="1" sqref="G52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</border>
    </dxf>
  </rfmt>
  <rfmt sheetId="15" s="1" sqref="H52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</border>
    </dxf>
  </rfmt>
  <rfmt sheetId="15" s="1" sqref="G53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</border>
    </dxf>
  </rfmt>
  <rfmt sheetId="15" s="1" sqref="H53" start="0" length="0">
    <dxf>
      <font>
        <b val="0"/>
        <sz val="11"/>
        <color rgb="FF000000"/>
        <name val="Calibri"/>
        <family val="2"/>
        <scheme val="none"/>
      </font>
      <numFmt numFmtId="0" formatCode="General"/>
      <fill>
        <patternFill>
          <fgColor rgb="FF000000"/>
          <bgColor rgb="FFFFFF00"/>
        </patternFill>
      </fill>
      <alignment horizontal="general" vertical="bottom"/>
      <border outline="0">
        <left/>
        <right/>
        <top/>
      </border>
    </dxf>
  </rfmt>
  <rcc rId="1142" sId="15" odxf="1" dxf="1">
    <oc r="G46" t="inlineStr">
      <is>
        <t>COSCO BOSTON</t>
      </is>
    </oc>
    <nc r="G46" t="inlineStr">
      <is>
        <t>COSCO PIRAEUS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3" sId="15" odxf="1" dxf="1">
    <oc r="H46" t="inlineStr">
      <is>
        <t>166E</t>
      </is>
    </oc>
    <nc r="H46" t="inlineStr">
      <is>
        <t>046E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4" sId="15" odxf="1" dxf="1">
    <oc r="G47" t="inlineStr">
      <is>
        <t>COSCO VALENCIA</t>
      </is>
    </oc>
    <nc r="G47" t="inlineStr">
      <is>
        <t>COSCO ISTANBUL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5" sId="15" odxf="1" dxf="1">
    <oc r="H47" t="inlineStr">
      <is>
        <t>046E</t>
      </is>
    </oc>
    <nc r="H47" t="inlineStr">
      <is>
        <t>050E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6" sId="15" odxf="1" dxf="1">
    <oc r="G48" t="inlineStr">
      <is>
        <t>COSCO PIRAEUS</t>
      </is>
    </oc>
    <nc r="G48" t="inlineStr">
      <is>
        <t>COSCO AUCKLAND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7" sId="15" odxf="1" dxf="1">
    <oc r="H48" t="inlineStr">
      <is>
        <t>046E</t>
      </is>
    </oc>
    <nc r="H48" t="inlineStr">
      <is>
        <t>052E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8" sId="15" odxf="1" dxf="1">
    <oc r="G49" t="inlineStr">
      <is>
        <t>COSCO ISTANBUL</t>
      </is>
    </oc>
    <nc r="G49" t="inlineStr">
      <is>
        <t>GOTTFRIED SCHULTE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9" sId="15" odxf="1" dxf="1">
    <oc r="H49" t="inlineStr">
      <is>
        <t>050E</t>
      </is>
    </oc>
    <nc r="H49" t="inlineStr">
      <is>
        <t>008W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0" sId="15" odxf="1" dxf="1">
    <oc r="G50" t="inlineStr">
      <is>
        <t>COSCO AUCKLAND</t>
      </is>
    </oc>
    <nc r="G50" t="inlineStr">
      <is>
        <t>XIN WEI HAI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1" sId="15" odxf="1" dxf="1">
    <oc r="H50" t="inlineStr">
      <is>
        <t>052E</t>
      </is>
    </oc>
    <nc r="H50" t="inlineStr">
      <is>
        <t>140E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2" sId="15" odxf="1" dxf="1">
    <oc r="G51" t="inlineStr">
      <is>
        <t>GOTTFRIED SCHULTE</t>
      </is>
    </oc>
    <nc r="G51" t="inlineStr">
      <is>
        <t>COSCO VENICE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" sId="15" odxf="1" dxf="1">
    <oc r="H51" t="inlineStr">
      <is>
        <t>009E</t>
      </is>
    </oc>
    <nc r="H51" t="inlineStr">
      <is>
        <t>046E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5" sqref="G52" start="0" length="0">
    <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5" sqref="H52" start="0" length="0">
    <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4" sId="15" odxf="1" dxf="1">
    <oc r="G53" t="inlineStr">
      <is>
        <t>COSCO VENICE</t>
      </is>
    </oc>
    <nc r="G53" t="inlineStr">
      <is>
        <t>COSCO BOSTON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5" sId="15" odxf="1" dxf="1">
    <oc r="H53" t="inlineStr">
      <is>
        <t>046E</t>
      </is>
    </oc>
    <nc r="H53" t="inlineStr">
      <is>
        <t>167E</t>
      </is>
    </nc>
    <ndxf>
      <font>
        <b/>
        <sz val="10"/>
        <color indexed="12"/>
        <name val="Arial"/>
      </font>
      <numFmt numFmtId="166" formatCode="[$-409]d\-mmm;@"/>
      <fill>
        <patternFill>
          <fgColor indexed="64"/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" sId="15" numFmtId="19">
    <oc r="I46" t="inlineStr">
      <is>
        <t>12 Jun</t>
      </is>
    </oc>
    <nc r="I46">
      <v>44377</v>
    </nc>
  </rcc>
  <rfmt sheetId="15" sqref="I47" start="0" length="0">
    <dxf>
      <border outline="0">
        <top/>
      </border>
    </dxf>
  </rfmt>
  <rfmt sheetId="15" sqref="I48" start="0" length="0">
    <dxf>
      <border outline="0">
        <top/>
      </border>
    </dxf>
  </rfmt>
  <rfmt sheetId="15" sqref="I49" start="0" length="0">
    <dxf>
      <border outline="0">
        <top/>
      </border>
    </dxf>
  </rfmt>
  <rfmt sheetId="15" sqref="I50" start="0" length="0">
    <dxf>
      <border outline="0">
        <top/>
      </border>
    </dxf>
  </rfmt>
  <rfmt sheetId="15" sqref="I51" start="0" length="0">
    <dxf>
      <border outline="0">
        <top/>
      </border>
    </dxf>
  </rfmt>
  <rfmt sheetId="15" sqref="I52" start="0" length="0">
    <dxf>
      <border outline="0">
        <top/>
      </border>
    </dxf>
  </rfmt>
  <rfmt sheetId="15" sqref="I53" start="0" length="0">
    <dxf>
      <border outline="0">
        <top/>
      </border>
    </dxf>
  </rfmt>
  <rcc rId="1157" sId="15" numFmtId="19">
    <oc r="J46" t="inlineStr">
      <is>
        <t>13 Jun</t>
      </is>
    </oc>
    <nc r="J46">
      <v>44378</v>
    </nc>
  </rcc>
  <rfmt sheetId="15" sqref="J47" start="0" length="0">
    <dxf>
      <border outline="0">
        <top/>
      </border>
    </dxf>
  </rfmt>
  <rfmt sheetId="15" sqref="J48" start="0" length="0">
    <dxf>
      <border outline="0">
        <top/>
      </border>
    </dxf>
  </rfmt>
  <rfmt sheetId="15" sqref="J49" start="0" length="0">
    <dxf>
      <border outline="0">
        <top/>
      </border>
    </dxf>
  </rfmt>
  <rfmt sheetId="15" sqref="J50" start="0" length="0">
    <dxf>
      <border outline="0">
        <top/>
      </border>
    </dxf>
  </rfmt>
  <rfmt sheetId="15" sqref="J51" start="0" length="0">
    <dxf>
      <border outline="0">
        <top/>
      </border>
    </dxf>
  </rfmt>
  <rfmt sheetId="15" sqref="J52" start="0" length="0">
    <dxf>
      <border outline="0">
        <top/>
      </border>
    </dxf>
  </rfmt>
  <rfmt sheetId="15" sqref="J53" start="0" length="0">
    <dxf>
      <border outline="0">
        <top/>
      </border>
    </dxf>
  </rfmt>
  <rcc rId="1158" sId="15" numFmtId="19">
    <oc r="J47" t="inlineStr">
      <is>
        <t>17 Jun</t>
      </is>
    </oc>
    <nc r="J47">
      <f>J46+7</f>
    </nc>
  </rcc>
  <rcc rId="1159" sId="15" numFmtId="19">
    <oc r="J48" t="inlineStr">
      <is>
        <t>01 Jul</t>
      </is>
    </oc>
    <nc r="J48">
      <f>J47+7</f>
    </nc>
  </rcc>
  <rcc rId="1160" sId="15" numFmtId="19">
    <oc r="J49" t="inlineStr">
      <is>
        <t>08 Jul</t>
      </is>
    </oc>
    <nc r="J49">
      <f>J48+7</f>
    </nc>
  </rcc>
  <rcc rId="1161" sId="15" numFmtId="19">
    <oc r="J50" t="inlineStr">
      <is>
        <t>15 Jul</t>
      </is>
    </oc>
    <nc r="J50">
      <f>J49+7</f>
    </nc>
  </rcc>
  <rcc rId="1162" sId="15" numFmtId="19">
    <oc r="J51" t="inlineStr">
      <is>
        <t>22 Jul</t>
      </is>
    </oc>
    <nc r="J51">
      <f>J50+7</f>
    </nc>
  </rcc>
  <rcc rId="1163" sId="15" numFmtId="19">
    <oc r="J52" t="inlineStr">
      <is>
        <t>29 Jul</t>
      </is>
    </oc>
    <nc r="J52">
      <f>J51+7</f>
    </nc>
  </rcc>
  <rcc rId="1164" sId="15" numFmtId="19">
    <oc r="J53" t="inlineStr">
      <is>
        <t>05 Aug</t>
      </is>
    </oc>
    <nc r="J53">
      <f>J52+7</f>
    </nc>
  </rcc>
  <rcc rId="1165" sId="15" numFmtId="19">
    <oc r="I47" t="inlineStr">
      <is>
        <t>16 Jun</t>
      </is>
    </oc>
    <nc r="I47">
      <f>I46+7</f>
    </nc>
  </rcc>
  <rcc rId="1166" sId="15" numFmtId="19">
    <oc r="I48" t="inlineStr">
      <is>
        <t>30 Jun</t>
      </is>
    </oc>
    <nc r="I48">
      <f>I47+7</f>
    </nc>
  </rcc>
  <rcc rId="1167" sId="15" numFmtId="19">
    <oc r="I49" t="inlineStr">
      <is>
        <t>07 Jul</t>
      </is>
    </oc>
    <nc r="I49">
      <f>I48+7</f>
    </nc>
  </rcc>
  <rcc rId="1168" sId="15" numFmtId="19">
    <oc r="I50" t="inlineStr">
      <is>
        <t>14 Jul</t>
      </is>
    </oc>
    <nc r="I50">
      <f>I49+7</f>
    </nc>
  </rcc>
  <rcc rId="1169" sId="15" numFmtId="19">
    <oc r="I51" t="inlineStr">
      <is>
        <t>21 Jul</t>
      </is>
    </oc>
    <nc r="I51">
      <f>I50+7</f>
    </nc>
  </rcc>
  <rcc rId="1170" sId="15" numFmtId="19">
    <oc r="I52" t="inlineStr">
      <is>
        <t>28 Jul</t>
      </is>
    </oc>
    <nc r="I52">
      <f>I51+7</f>
    </nc>
  </rcc>
  <rcc rId="1171" sId="15" numFmtId="19">
    <oc r="I53" t="inlineStr">
      <is>
        <t>04 Aug</t>
      </is>
    </oc>
    <nc r="I53">
      <f>I52+7</f>
    </nc>
  </rcc>
  <rdn rId="0" localSheetId="1" customView="1" name="Z_ADCEEF57_9D23_4D32_B0E6_992B8F8AD223_.wvu.Cols" hidden="1" oldHidden="1">
    <formula>'MENU '!$L:$L</formula>
  </rdn>
  <rdn rId="0" localSheetId="2" customView="1" name="Z_ADCEEF57_9D23_4D32_B0E6_992B8F8AD223_.wvu.PrintArea" hidden="1" oldHidden="1">
    <formula>'LGB DIRECT (SEA)'!$A$1:$H$38</formula>
  </rdn>
  <rdn rId="0" localSheetId="3" customView="1" name="Z_ADCEEF57_9D23_4D32_B0E6_992B8F8AD223_.wvu.PrintArea" hidden="1" oldHidden="1">
    <formula>'LGB VIA HKG (SEA)'!$A$1:$L$29</formula>
  </rdn>
  <rdn rId="0" localSheetId="4" customView="1" name="Z_ADCEEF57_9D23_4D32_B0E6_992B8F8AD223_.wvu.PrintArea" hidden="1" oldHidden="1">
    <formula>'LAS -OAK DIRECT (SEA2)'!$A$1:$J$37</formula>
  </rdn>
  <rdn rId="0" localSheetId="5" customView="1" name="Z_ADCEEF57_9D23_4D32_B0E6_992B8F8AD223_.wvu.PrintArea" hidden="1" oldHidden="1">
    <formula>'CANADA TS (CPNW)'!$A$1:$N$33</formula>
  </rdn>
  <rdn rId="0" localSheetId="5" customView="1" name="Z_ADCEEF57_9D23_4D32_B0E6_992B8F8AD223_.wvu.Rows" hidden="1" oldHidden="1">
    <formula>'CANADA TS (CPNW)'!$51:$66</formula>
  </rdn>
  <rdn rId="0" localSheetId="6" customView="1" name="Z_ADCEEF57_9D23_4D32_B0E6_992B8F8AD223_.wvu.PrintArea" hidden="1" oldHidden="1">
    <formula>'USEC DIRECT (AWE6) '!$A$1:$M$33</formula>
  </rdn>
  <rdn rId="0" localSheetId="10" customView="1" name="Z_ADCEEF57_9D23_4D32_B0E6_992B8F8AD223_.wvu.PrintArea" hidden="1" oldHidden="1">
    <formula>'BOSTON VIA SHA (AWE1)'!$A$1:$L$34</formula>
  </rdn>
  <rdn rId="0" localSheetId="11" customView="1" name="Z_ADCEEF57_9D23_4D32_B0E6_992B8F8AD223_.wvu.PrintArea" hidden="1" oldHidden="1">
    <formula>'BALTIMORE VIA HKG (AWE3)'!$A$1:$L$38</formula>
  </rdn>
  <rdn rId="0" localSheetId="13" customView="1" name="Z_ADCEEF57_9D23_4D32_B0E6_992B8F8AD223_.wvu.PrintArea" hidden="1" oldHidden="1">
    <formula>'SEA-VAN VIA HKG (OPNW)'!$A$1:$N$42</formula>
  </rdn>
  <rdn rId="0" localSheetId="14" customView="1" name="Z_ADCEEF57_9D23_4D32_B0E6_992B8F8AD223_.wvu.Rows" hidden="1" oldHidden="1">
    <formula>'TACOMA VIA YTN (EPNW)'!$8:$22</formula>
  </rdn>
  <rdn rId="0" localSheetId="15" customView="1" name="Z_ADCEEF57_9D23_4D32_B0E6_992B8F8AD223_.wvu.PrintArea" hidden="1" oldHidden="1">
    <formula>'GULF VIA XMN (GME)'!$A$1:$Q$68</formula>
  </rdn>
  <rdn rId="0" localSheetId="15" customView="1" name="Z_ADCEEF57_9D23_4D32_B0E6_992B8F8AD223_.wvu.Rows" hidden="1" oldHidden="1">
    <formula>'GULF VIA XMN (GME)'!$4:$38</formula>
  </rdn>
  <rcv guid="{ADCEEF57-9D23-4D32-B0E6-992B8F8AD22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5" sId="15" numFmtId="19">
    <oc r="K46" t="inlineStr">
      <is>
        <t>08 Jul</t>
      </is>
    </oc>
    <nc r="K46">
      <v>44406</v>
    </nc>
  </rcc>
  <rcc rId="1186" sId="15">
    <oc r="J47">
      <f>J46+7</f>
    </oc>
    <nc r="J47">
      <f>J46+7</f>
    </nc>
  </rcc>
  <rcc rId="1187" sId="15" odxf="1" dxf="1">
    <oc r="K47" t="inlineStr">
      <is>
        <t>15 Jul</t>
      </is>
    </oc>
    <nc r="K47">
      <f>K46+7</f>
    </nc>
    <odxf>
      <border outline="0">
        <top style="thin">
          <color indexed="64"/>
        </top>
      </border>
    </odxf>
    <ndxf>
      <border outline="0">
        <top/>
      </border>
    </ndxf>
  </rcc>
  <rcc rId="1188" sId="15" odxf="1" dxf="1">
    <oc r="L47" t="inlineStr">
      <is>
        <t>16 Jul</t>
      </is>
    </oc>
    <nc r="L47">
      <f>L46+7</f>
    </nc>
    <odxf>
      <border outline="0">
        <top style="thin">
          <color indexed="64"/>
        </top>
      </border>
    </odxf>
    <ndxf>
      <border outline="0">
        <top/>
      </border>
    </ndxf>
  </rcc>
  <rcc rId="1189" sId="15">
    <oc r="M47" t="inlineStr">
      <is>
        <t>18 Jul</t>
      </is>
    </oc>
    <nc r="M47">
      <f>M46+7</f>
    </nc>
  </rcc>
  <rcc rId="1190" sId="15">
    <oc r="N47" t="inlineStr">
      <is>
        <t>19 Jul</t>
      </is>
    </oc>
    <nc r="N47">
      <f>N46+7</f>
    </nc>
  </rcc>
  <rcc rId="1191" sId="15">
    <oc r="O47" t="inlineStr">
      <is>
        <t>20 Jul</t>
      </is>
    </oc>
    <nc r="O47">
      <f>O46+7</f>
    </nc>
  </rcc>
  <rcc rId="1192" sId="15">
    <oc r="P47" t="inlineStr">
      <is>
        <t>21 Jul</t>
      </is>
    </oc>
    <nc r="P47">
      <f>P46+7</f>
    </nc>
  </rcc>
  <rcc rId="1193" sId="15">
    <oc r="I48">
      <f>I47+7</f>
    </oc>
    <nc r="I48">
      <f>I47+7</f>
    </nc>
  </rcc>
  <rcc rId="1194" sId="15">
    <oc r="J48">
      <f>J47+7</f>
    </oc>
    <nc r="J48">
      <f>J47+7</f>
    </nc>
  </rcc>
  <rcc rId="1195" sId="15" odxf="1" dxf="1">
    <oc r="K48" t="inlineStr">
      <is>
        <t>29 Jul</t>
      </is>
    </oc>
    <nc r="K48">
      <f>K47+7</f>
    </nc>
    <odxf>
      <border outline="0">
        <top style="thin">
          <color indexed="64"/>
        </top>
      </border>
    </odxf>
    <ndxf>
      <border outline="0">
        <top/>
      </border>
    </ndxf>
  </rcc>
  <rcc rId="1196" sId="15" odxf="1" dxf="1">
    <oc r="L48" t="inlineStr">
      <is>
        <t>30 Jul</t>
      </is>
    </oc>
    <nc r="L48">
      <f>L47+7</f>
    </nc>
    <odxf>
      <border outline="0">
        <top style="thin">
          <color indexed="64"/>
        </top>
      </border>
    </odxf>
    <ndxf>
      <border outline="0">
        <top/>
      </border>
    </ndxf>
  </rcc>
  <rcc rId="1197" sId="15" odxf="1" dxf="1">
    <oc r="M48" t="inlineStr">
      <is>
        <t>01 Aug</t>
      </is>
    </oc>
    <nc r="M48">
      <f>M47+7</f>
    </nc>
    <odxf>
      <border outline="0">
        <top style="thin">
          <color indexed="64"/>
        </top>
      </border>
    </odxf>
    <ndxf>
      <border outline="0">
        <top/>
      </border>
    </ndxf>
  </rcc>
  <rcc rId="1198" sId="15" odxf="1" dxf="1">
    <oc r="N48" t="inlineStr">
      <is>
        <t>02 Aug</t>
      </is>
    </oc>
    <nc r="N48">
      <f>N47+7</f>
    </nc>
    <odxf>
      <border outline="0">
        <top style="thin">
          <color indexed="64"/>
        </top>
      </border>
    </odxf>
    <ndxf>
      <border outline="0">
        <top/>
      </border>
    </ndxf>
  </rcc>
  <rcc rId="1199" sId="15" odxf="1" dxf="1">
    <oc r="O48" t="inlineStr">
      <is>
        <t>03 Aug</t>
      </is>
    </oc>
    <nc r="O48">
      <f>O47+7</f>
    </nc>
    <odxf>
      <border outline="0">
        <top style="thin">
          <color indexed="64"/>
        </top>
      </border>
    </odxf>
    <ndxf>
      <border outline="0">
        <top/>
      </border>
    </ndxf>
  </rcc>
  <rcc rId="1200" sId="15" odxf="1" dxf="1">
    <oc r="P48" t="inlineStr">
      <is>
        <t>04 Aug</t>
      </is>
    </oc>
    <nc r="P48">
      <f>P47+7</f>
    </nc>
    <odxf>
      <border outline="0">
        <right style="medium">
          <color indexed="64"/>
        </right>
        <top style="thin">
          <color indexed="64"/>
        </top>
      </border>
    </odxf>
    <ndxf>
      <border outline="0">
        <right style="thin">
          <color indexed="64"/>
        </right>
        <top/>
      </border>
    </ndxf>
  </rcc>
  <rcc rId="1201" sId="15">
    <oc r="I49">
      <f>I48+7</f>
    </oc>
    <nc r="I49">
      <f>I48+7</f>
    </nc>
  </rcc>
  <rcc rId="1202" sId="15">
    <oc r="J49">
      <f>J48+7</f>
    </oc>
    <nc r="J49">
      <f>J48+7</f>
    </nc>
  </rcc>
  <rcc rId="1203" sId="15" odxf="1" dxf="1">
    <oc r="K49" t="inlineStr">
      <is>
        <t>05 Aug</t>
      </is>
    </oc>
    <nc r="K49">
      <f>K48+7</f>
    </nc>
    <odxf>
      <border outline="0">
        <top style="thin">
          <color indexed="64"/>
        </top>
      </border>
    </odxf>
    <ndxf>
      <border outline="0">
        <top/>
      </border>
    </ndxf>
  </rcc>
  <rcc rId="1204" sId="15" odxf="1" dxf="1">
    <oc r="L49" t="inlineStr">
      <is>
        <t>06 Aug</t>
      </is>
    </oc>
    <nc r="L49">
      <f>L48+7</f>
    </nc>
    <odxf>
      <border outline="0">
        <top style="thin">
          <color indexed="64"/>
        </top>
      </border>
    </odxf>
    <ndxf>
      <border outline="0">
        <top/>
      </border>
    </ndxf>
  </rcc>
  <rcc rId="1205" sId="15" odxf="1" dxf="1">
    <oc r="M49" t="inlineStr">
      <is>
        <t>08 Aug</t>
      </is>
    </oc>
    <nc r="M49">
      <f>M48+7</f>
    </nc>
    <odxf>
      <border outline="0">
        <top style="thin">
          <color indexed="64"/>
        </top>
      </border>
    </odxf>
    <ndxf>
      <border outline="0">
        <top/>
      </border>
    </ndxf>
  </rcc>
  <rcc rId="1206" sId="15" odxf="1" dxf="1">
    <oc r="N49" t="inlineStr">
      <is>
        <t>09 Aug</t>
      </is>
    </oc>
    <nc r="N49">
      <f>N48+7</f>
    </nc>
    <odxf>
      <border outline="0">
        <top style="thin">
          <color indexed="64"/>
        </top>
      </border>
    </odxf>
    <ndxf>
      <border outline="0">
        <top/>
      </border>
    </ndxf>
  </rcc>
  <rcc rId="1207" sId="15" odxf="1" dxf="1">
    <oc r="O49" t="inlineStr">
      <is>
        <t>03 Aug</t>
      </is>
    </oc>
    <nc r="O49">
      <f>O48+7</f>
    </nc>
    <odxf>
      <border outline="0">
        <top style="thin">
          <color indexed="64"/>
        </top>
      </border>
    </odxf>
    <ndxf>
      <border outline="0">
        <top/>
      </border>
    </ndxf>
  </rcc>
  <rcc rId="1208" sId="15" odxf="1" dxf="1">
    <oc r="P49" t="inlineStr">
      <is>
        <t>11 Aug</t>
      </is>
    </oc>
    <nc r="P49">
      <f>P48+7</f>
    </nc>
    <odxf>
      <border outline="0">
        <top style="thin">
          <color indexed="64"/>
        </top>
      </border>
    </odxf>
    <ndxf>
      <border outline="0">
        <top/>
      </border>
    </ndxf>
  </rcc>
  <rcc rId="1209" sId="15">
    <oc r="I50">
      <f>I49+7</f>
    </oc>
    <nc r="I50">
      <f>I49+7</f>
    </nc>
  </rcc>
  <rcc rId="1210" sId="15">
    <oc r="J50">
      <f>J49+7</f>
    </oc>
    <nc r="J50">
      <f>J49+7</f>
    </nc>
  </rcc>
  <rcc rId="1211" sId="15" odxf="1" dxf="1">
    <oc r="K50" t="inlineStr">
      <is>
        <t>12 Aug</t>
      </is>
    </oc>
    <nc r="K50">
      <f>K49+7</f>
    </nc>
    <odxf>
      <border outline="0">
        <top style="thin">
          <color indexed="64"/>
        </top>
      </border>
    </odxf>
    <ndxf>
      <border outline="0">
        <top/>
      </border>
    </ndxf>
  </rcc>
  <rcc rId="1212" sId="15" odxf="1" dxf="1">
    <oc r="L50" t="inlineStr">
      <is>
        <t>13 Aug</t>
      </is>
    </oc>
    <nc r="L50">
      <f>L49+7</f>
    </nc>
    <odxf>
      <border outline="0">
        <top style="thin">
          <color indexed="64"/>
        </top>
      </border>
    </odxf>
    <ndxf>
      <border outline="0">
        <top/>
      </border>
    </ndxf>
  </rcc>
  <rcc rId="1213" sId="15" odxf="1" dxf="1">
    <oc r="M50" t="inlineStr">
      <is>
        <t>15 Aug</t>
      </is>
    </oc>
    <nc r="M50">
      <f>M49+7</f>
    </nc>
    <odxf>
      <border outline="0">
        <top style="thin">
          <color indexed="64"/>
        </top>
      </border>
    </odxf>
    <ndxf>
      <border outline="0">
        <top/>
      </border>
    </ndxf>
  </rcc>
  <rcc rId="1214" sId="15" odxf="1" dxf="1">
    <oc r="N50" t="inlineStr">
      <is>
        <t>16 Aug</t>
      </is>
    </oc>
    <nc r="N50">
      <f>N49+7</f>
    </nc>
    <odxf>
      <border outline="0">
        <top style="thin">
          <color indexed="64"/>
        </top>
      </border>
    </odxf>
    <ndxf>
      <border outline="0">
        <top/>
      </border>
    </ndxf>
  </rcc>
  <rcc rId="1215" sId="15" odxf="1" dxf="1">
    <oc r="O50" t="inlineStr">
      <is>
        <t>17 Aug</t>
      </is>
    </oc>
    <nc r="O50">
      <f>O49+7</f>
    </nc>
    <odxf>
      <border outline="0">
        <top style="thin">
          <color indexed="64"/>
        </top>
      </border>
    </odxf>
    <ndxf>
      <border outline="0">
        <top/>
      </border>
    </ndxf>
  </rcc>
  <rcc rId="1216" sId="15" odxf="1" dxf="1">
    <oc r="P50" t="inlineStr">
      <is>
        <t>18 Aug</t>
      </is>
    </oc>
    <nc r="P50">
      <f>P49+7</f>
    </nc>
    <odxf>
      <border outline="0">
        <top style="thin">
          <color indexed="64"/>
        </top>
      </border>
    </odxf>
    <ndxf>
      <border outline="0">
        <top/>
      </border>
    </ndxf>
  </rcc>
  <rcc rId="1217" sId="15">
    <oc r="I51">
      <f>I50+7</f>
    </oc>
    <nc r="I51">
      <f>I50+7</f>
    </nc>
  </rcc>
  <rcc rId="1218" sId="15">
    <oc r="J51">
      <f>J50+7</f>
    </oc>
    <nc r="J51">
      <f>J50+7</f>
    </nc>
  </rcc>
  <rcc rId="1219" sId="15" odxf="1" dxf="1">
    <oc r="K51" t="inlineStr">
      <is>
        <t>19 Aug</t>
      </is>
    </oc>
    <nc r="K51">
      <f>K50+7</f>
    </nc>
    <odxf>
      <border outline="0">
        <top style="thin">
          <color indexed="64"/>
        </top>
      </border>
    </odxf>
    <ndxf>
      <border outline="0">
        <top/>
      </border>
    </ndxf>
  </rcc>
  <rcc rId="1220" sId="15" odxf="1" dxf="1">
    <oc r="L51" t="inlineStr">
      <is>
        <t>20 Aug</t>
      </is>
    </oc>
    <nc r="L51">
      <f>L50+7</f>
    </nc>
    <odxf>
      <border outline="0">
        <top style="thin">
          <color indexed="64"/>
        </top>
      </border>
    </odxf>
    <ndxf>
      <border outline="0">
        <top/>
      </border>
    </ndxf>
  </rcc>
  <rcc rId="1221" sId="15" odxf="1" dxf="1">
    <oc r="M51" t="inlineStr">
      <is>
        <t>22 Aug</t>
      </is>
    </oc>
    <nc r="M51">
      <f>M50+7</f>
    </nc>
    <odxf>
      <border outline="0">
        <top style="thin">
          <color indexed="64"/>
        </top>
      </border>
    </odxf>
    <ndxf>
      <border outline="0">
        <top/>
      </border>
    </ndxf>
  </rcc>
  <rcc rId="1222" sId="15" odxf="1" dxf="1">
    <oc r="N51" t="inlineStr">
      <is>
        <t>23 Aug</t>
      </is>
    </oc>
    <nc r="N51">
      <f>N50+7</f>
    </nc>
    <odxf>
      <border outline="0">
        <top style="thin">
          <color indexed="64"/>
        </top>
      </border>
    </odxf>
    <ndxf>
      <border outline="0">
        <top/>
      </border>
    </ndxf>
  </rcc>
  <rcc rId="1223" sId="15" odxf="1" dxf="1">
    <oc r="O51" t="inlineStr">
      <is>
        <t>24 Aug</t>
      </is>
    </oc>
    <nc r="O51">
      <f>O50+7</f>
    </nc>
    <odxf>
      <border outline="0">
        <top style="thin">
          <color indexed="64"/>
        </top>
      </border>
    </odxf>
    <ndxf>
      <border outline="0">
        <top/>
      </border>
    </ndxf>
  </rcc>
  <rcc rId="1224" sId="15" odxf="1" dxf="1">
    <oc r="P51" t="inlineStr">
      <is>
        <t>25 Aug</t>
      </is>
    </oc>
    <nc r="P51">
      <f>P50+7</f>
    </nc>
    <odxf>
      <border outline="0">
        <top style="thin">
          <color indexed="64"/>
        </top>
      </border>
    </odxf>
    <ndxf>
      <border outline="0">
        <top/>
      </border>
    </ndxf>
  </rcc>
  <rcc rId="1225" sId="15">
    <oc r="I52">
      <f>I51+7</f>
    </oc>
    <nc r="I52">
      <f>I51+7</f>
    </nc>
  </rcc>
  <rcc rId="1226" sId="15">
    <oc r="J52">
      <f>J51+7</f>
    </oc>
    <nc r="J52">
      <f>J51+7</f>
    </nc>
  </rcc>
  <rcc rId="1227" sId="15" odxf="1" dxf="1">
    <oc r="K52" t="inlineStr">
      <is>
        <t>26 Aug</t>
      </is>
    </oc>
    <nc r="K52">
      <f>K51+7</f>
    </nc>
    <odxf>
      <border outline="0">
        <top style="thin">
          <color indexed="64"/>
        </top>
      </border>
    </odxf>
    <ndxf>
      <border outline="0">
        <top/>
      </border>
    </ndxf>
  </rcc>
  <rcc rId="1228" sId="15" odxf="1" dxf="1">
    <oc r="L52" t="inlineStr">
      <is>
        <t>27 Aug</t>
      </is>
    </oc>
    <nc r="L52">
      <f>L51+7</f>
    </nc>
    <odxf>
      <border outline="0">
        <top style="thin">
          <color indexed="64"/>
        </top>
      </border>
    </odxf>
    <ndxf>
      <border outline="0">
        <top/>
      </border>
    </ndxf>
  </rcc>
  <rcc rId="1229" sId="15" odxf="1" dxf="1">
    <oc r="M52" t="inlineStr">
      <is>
        <t>29 Aug</t>
      </is>
    </oc>
    <nc r="M52">
      <f>M51+7</f>
    </nc>
    <odxf>
      <border outline="0">
        <top style="thin">
          <color indexed="64"/>
        </top>
      </border>
    </odxf>
    <ndxf>
      <border outline="0">
        <top/>
      </border>
    </ndxf>
  </rcc>
  <rcc rId="1230" sId="15" odxf="1" dxf="1">
    <oc r="N52" t="inlineStr">
      <is>
        <t>30 Aug</t>
      </is>
    </oc>
    <nc r="N52">
      <f>N51+7</f>
    </nc>
    <odxf>
      <border outline="0">
        <top style="thin">
          <color indexed="64"/>
        </top>
      </border>
    </odxf>
    <ndxf>
      <border outline="0">
        <top/>
      </border>
    </ndxf>
  </rcc>
  <rcc rId="1231" sId="15" odxf="1" dxf="1">
    <oc r="O52" t="inlineStr">
      <is>
        <t>31 Aug</t>
      </is>
    </oc>
    <nc r="O52">
      <f>O51+7</f>
    </nc>
    <odxf>
      <border outline="0">
        <top style="thin">
          <color indexed="64"/>
        </top>
      </border>
    </odxf>
    <ndxf>
      <border outline="0">
        <top/>
      </border>
    </ndxf>
  </rcc>
  <rcc rId="1232" sId="15" odxf="1" dxf="1">
    <oc r="P52" t="inlineStr">
      <is>
        <t>01 Sep</t>
      </is>
    </oc>
    <nc r="P52">
      <f>P51+7</f>
    </nc>
    <odxf>
      <border outline="0">
        <top style="thin">
          <color indexed="64"/>
        </top>
      </border>
    </odxf>
    <ndxf>
      <border outline="0">
        <top/>
      </border>
    </ndxf>
  </rcc>
  <rcc rId="1233" sId="15">
    <oc r="I53">
      <f>I52+7</f>
    </oc>
    <nc r="I53">
      <f>I52+7</f>
    </nc>
  </rcc>
  <rcc rId="1234" sId="15">
    <oc r="J53">
      <f>J52+7</f>
    </oc>
    <nc r="J53">
      <f>J52+7</f>
    </nc>
  </rcc>
  <rcc rId="1235" sId="15" odxf="1" dxf="1">
    <oc r="K53" t="inlineStr">
      <is>
        <t>02 Sep</t>
      </is>
    </oc>
    <nc r="K53">
      <f>K52+7</f>
    </nc>
    <odxf>
      <border outline="0">
        <top style="thin">
          <color indexed="64"/>
        </top>
      </border>
    </odxf>
    <ndxf>
      <border outline="0">
        <top/>
      </border>
    </ndxf>
  </rcc>
  <rcc rId="1236" sId="15" odxf="1" dxf="1">
    <oc r="L53" t="inlineStr">
      <is>
        <t>03 Sep</t>
      </is>
    </oc>
    <nc r="L53">
      <f>L52+7</f>
    </nc>
    <odxf>
      <border outline="0">
        <top style="thin">
          <color indexed="64"/>
        </top>
      </border>
    </odxf>
    <ndxf>
      <border outline="0">
        <top/>
      </border>
    </ndxf>
  </rcc>
  <rcc rId="1237" sId="15" odxf="1" dxf="1">
    <oc r="M53" t="inlineStr">
      <is>
        <t>05 Sep</t>
      </is>
    </oc>
    <nc r="M53">
      <f>M52+7</f>
    </nc>
    <odxf>
      <border outline="0">
        <top style="thin">
          <color indexed="64"/>
        </top>
      </border>
    </odxf>
    <ndxf>
      <border outline="0">
        <top/>
      </border>
    </ndxf>
  </rcc>
  <rcc rId="1238" sId="15" odxf="1" dxf="1">
    <oc r="N53" t="inlineStr">
      <is>
        <t>06 Sep</t>
      </is>
    </oc>
    <nc r="N53">
      <f>N52+7</f>
    </nc>
    <odxf>
      <border outline="0">
        <top style="thin">
          <color indexed="64"/>
        </top>
      </border>
    </odxf>
    <ndxf>
      <border outline="0">
        <top/>
      </border>
    </ndxf>
  </rcc>
  <rcc rId="1239" sId="15" odxf="1" dxf="1">
    <oc r="O53" t="inlineStr">
      <is>
        <t>07 Sep</t>
      </is>
    </oc>
    <nc r="O53">
      <f>O52+7</f>
    </nc>
    <odxf>
      <border outline="0">
        <top style="thin">
          <color indexed="64"/>
        </top>
      </border>
    </odxf>
    <ndxf>
      <border outline="0">
        <top/>
      </border>
    </ndxf>
  </rcc>
  <rcc rId="1240" sId="15" odxf="1" dxf="1">
    <oc r="P53" t="inlineStr">
      <is>
        <t>08 Sep</t>
      </is>
    </oc>
    <nc r="P53">
      <f>P52+7</f>
    </nc>
    <odxf>
      <border outline="0">
        <top style="thin">
          <color indexed="64"/>
        </top>
      </border>
    </odxf>
    <ndxf>
      <border outline="0">
        <top/>
      </border>
    </ndxf>
  </rcc>
  <rcc rId="1241" sId="15" numFmtId="19">
    <oc r="L46" t="inlineStr">
      <is>
        <t>09 Jul</t>
      </is>
    </oc>
    <nc r="L46">
      <v>44407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2" sId="15" numFmtId="19">
    <oc r="M46" t="inlineStr">
      <is>
        <t>11 Jul</t>
      </is>
    </oc>
    <nc r="M46">
      <v>44409</v>
    </nc>
  </rcc>
  <rcc rId="1243" sId="15" numFmtId="19">
    <oc r="N46" t="inlineStr">
      <is>
        <t>12 Jul</t>
      </is>
    </oc>
    <nc r="N46">
      <v>44410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4" sId="15" numFmtId="19">
    <oc r="O46" t="inlineStr">
      <is>
        <t>13 Jul</t>
      </is>
    </oc>
    <nc r="O46">
      <v>44411</v>
    </nc>
  </rcc>
  <rcc rId="1245" sId="15" numFmtId="19">
    <oc r="P46" t="inlineStr">
      <is>
        <t>14 Jul</t>
      </is>
    </oc>
    <nc r="P46">
      <v>44412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6" sId="15">
    <oc r="G46" t="inlineStr">
      <is>
        <t>COSCO PIRAEUS</t>
      </is>
    </oc>
    <nc r="G46">
      <f>"COSCO AUCKLAND"</f>
    </nc>
  </rcc>
  <rcc rId="1247" sId="15">
    <oc r="H46" t="inlineStr">
      <is>
        <t>046E</t>
      </is>
    </oc>
    <nc r="H46">
      <f>"052E"</f>
    </nc>
  </rcc>
  <rcc rId="1248" sId="15">
    <oc r="G47" t="inlineStr">
      <is>
        <t>COSCO ISTANBUL</t>
      </is>
    </oc>
    <nc r="G47">
      <f>"GOTTFRIED SCHULTE"</f>
    </nc>
  </rcc>
  <rcc rId="1249" sId="15">
    <oc r="H47" t="inlineStr">
      <is>
        <t>050E</t>
      </is>
    </oc>
    <nc r="H47">
      <f>"008W"</f>
    </nc>
  </rcc>
  <rcc rId="1250" sId="15">
    <oc r="G48" t="inlineStr">
      <is>
        <t>COSCO AUCKLAND</t>
      </is>
    </oc>
    <nc r="G48">
      <f>"XIN WEI HAI"</f>
    </nc>
  </rcc>
  <rcc rId="1251" sId="15">
    <oc r="H48" t="inlineStr">
      <is>
        <t>052E</t>
      </is>
    </oc>
    <nc r="H48">
      <f>"140E"</f>
    </nc>
  </rcc>
  <rcc rId="1252" sId="15">
    <oc r="G49" t="inlineStr">
      <is>
        <t>GOTTFRIED SCHULTE</t>
      </is>
    </oc>
    <nc r="G49">
      <f>"COSCO VENICE"</f>
    </nc>
  </rcc>
  <rcc rId="1253" sId="15">
    <oc r="H49" t="inlineStr">
      <is>
        <t>008W</t>
      </is>
    </oc>
    <nc r="H49">
      <f>"046E"</f>
    </nc>
  </rcc>
  <rcc rId="1254" sId="15">
    <oc r="G50" t="inlineStr">
      <is>
        <t>XIN WEI HAI</t>
      </is>
    </oc>
    <nc r="G50">
      <f>"COSCO SANTOS"</f>
    </nc>
  </rcc>
  <rcc rId="1255" sId="15">
    <oc r="H50" t="inlineStr">
      <is>
        <t>140E</t>
      </is>
    </oc>
    <nc r="H50">
      <f>"066E"</f>
    </nc>
  </rcc>
  <rcc rId="1256" sId="15">
    <oc r="G51" t="inlineStr">
      <is>
        <t>COSCO VENICE</t>
      </is>
    </oc>
    <nc r="G51">
      <f>"COSCO BOSTON"</f>
    </nc>
  </rcc>
  <rcc rId="1257" sId="15">
    <oc r="H51" t="inlineStr">
      <is>
        <t>046E</t>
      </is>
    </oc>
    <nc r="H51">
      <f>"167E"</f>
    </nc>
  </rcc>
  <rcc rId="1258" sId="15">
    <oc r="G52" t="inlineStr">
      <is>
        <t>COSCO SANTOS</t>
      </is>
    </oc>
    <nc r="G52">
      <f>"COSCO VALENCIA"</f>
    </nc>
  </rcc>
  <rcc rId="1259" sId="15">
    <oc r="H52" t="inlineStr">
      <is>
        <t>066E</t>
      </is>
    </oc>
    <nc r="H52">
      <f>"047E"</f>
    </nc>
  </rcc>
  <rcc rId="1260" sId="15">
    <oc r="G53" t="inlineStr">
      <is>
        <t>COSCO BOSTON</t>
      </is>
    </oc>
    <nc r="G53">
      <f>"COSCO PIRAEUS"</f>
    </nc>
  </rcc>
  <rcc rId="1261" sId="15">
    <oc r="H53" t="inlineStr">
      <is>
        <t>167E</t>
      </is>
    </oc>
    <nc r="H53">
      <f>"047E"</f>
    </nc>
  </rcc>
  <rcc rId="1262" sId="15" numFmtId="19">
    <oc r="I46">
      <v>44377</v>
    </oc>
    <nc r="I46">
      <v>44391</v>
    </nc>
  </rcc>
  <rcc rId="1263" sId="15" numFmtId="19">
    <oc r="J46">
      <v>44378</v>
    </oc>
    <nc r="J46">
      <v>44392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4" sId="16">
    <oc r="A11" t="inlineStr">
      <is>
        <t>APL DANUBE</t>
      </is>
    </oc>
    <nc r="A11">
      <f>"CMA CGM ATTILA"</f>
    </nc>
  </rcc>
  <rcc rId="1265" sId="16">
    <oc r="A12" t="inlineStr">
      <is>
        <t>GULF BRIDGE</t>
      </is>
    </oc>
    <nc r="A12">
      <f>"CMA CGM TAGE"</f>
    </nc>
  </rcc>
  <rcc rId="1266" sId="16">
    <oc r="A13" t="inlineStr">
      <is>
        <t>CMA CGM LA SCALA</t>
      </is>
    </oc>
    <nc r="A13">
      <f>"CMA CGM ALMAVIVA"</f>
    </nc>
  </rcc>
  <rcc rId="1267" sId="16">
    <oc r="A14" t="inlineStr">
      <is>
        <t>CMA CGM ATTILA</t>
      </is>
    </oc>
    <nc r="A14">
      <f>"CMA CGM SAMSON"</f>
    </nc>
  </rcc>
  <rcc rId="1268" sId="16">
    <oc r="A15" t="inlineStr">
      <is>
        <t>CMA CGM TAGE</t>
      </is>
    </oc>
    <nc r="A15">
      <f>"CMA CGM MELISANDE"</f>
    </nc>
  </rcc>
  <rcc rId="1269" sId="16">
    <oc r="A16" t="inlineStr">
      <is>
        <t>CMA CGM ALMAVIVA</t>
      </is>
    </oc>
    <nc r="A16">
      <f>"CMA CGM BIANCA"</f>
    </nc>
  </rcc>
  <rcc rId="1270" sId="16">
    <oc r="A17" t="inlineStr">
      <is>
        <t>CMA CGM SAMSON</t>
      </is>
    </oc>
    <nc r="A17">
      <f>"CMA CGM FIGARO"</f>
    </nc>
  </rcc>
  <rcc rId="1271" sId="16">
    <oc r="B11" t="inlineStr">
      <is>
        <t>0PG9VE1MA</t>
      </is>
    </oc>
    <nc r="B11">
      <f>"0PGA3E1MA"</f>
    </nc>
  </rcc>
  <rcc rId="1272" sId="16">
    <oc r="B12" t="inlineStr">
      <is>
        <t>0PG9XE1MA</t>
      </is>
    </oc>
    <nc r="B12">
      <f>"0PGA5E1MA"</f>
    </nc>
  </rcc>
  <rcc rId="1273" sId="16">
    <oc r="B13" t="inlineStr">
      <is>
        <t>0PG9ZE1MA</t>
      </is>
    </oc>
    <nc r="B13">
      <f>"0PGA7E1MA"</f>
    </nc>
  </rcc>
  <rcc rId="1274" sId="16">
    <oc r="B14" t="inlineStr">
      <is>
        <t>0PGA3E1MA</t>
      </is>
    </oc>
    <nc r="B14">
      <f>"0PGA9E1MA"</f>
    </nc>
  </rcc>
  <rcc rId="1275" sId="16">
    <oc r="B15" t="inlineStr">
      <is>
        <t>0PGA5E1MA</t>
      </is>
    </oc>
    <nc r="B15">
      <f>"0PGABE1MA"</f>
    </nc>
  </rcc>
  <rcc rId="1276" sId="16">
    <oc r="B16" t="inlineStr">
      <is>
        <t>0PGA7E1MA</t>
      </is>
    </oc>
    <nc r="B16">
      <f>"0PGADE1MA"</f>
    </nc>
  </rcc>
  <rcc rId="1277" sId="16">
    <oc r="B17" t="inlineStr">
      <is>
        <t>0PGA9E1MA</t>
      </is>
    </oc>
    <nc r="B17">
      <f>"0PGAFE1MA"</f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8" sId="16" numFmtId="19">
    <oc r="C11" t="inlineStr">
      <is>
        <t>12 Jun</t>
      </is>
    </oc>
    <nc r="C11">
      <v>44382</v>
    </nc>
  </rcc>
  <rcc rId="1279" sId="16" numFmtId="19">
    <oc r="D11" t="inlineStr">
      <is>
        <t>12 Jun</t>
      </is>
    </oc>
    <nc r="D11">
      <v>44383</v>
    </nc>
  </rcc>
  <rcc rId="1280" sId="16" numFmtId="19">
    <oc r="C12" t="inlineStr">
      <is>
        <t>14 Jun</t>
      </is>
    </oc>
    <nc r="C12">
      <f>C11+7</f>
    </nc>
  </rcc>
  <rcc rId="1281" sId="16">
    <oc r="D12" t="inlineStr">
      <is>
        <t>15 Jun</t>
      </is>
    </oc>
    <nc r="D12">
      <f>D11+7</f>
    </nc>
  </rcc>
  <rcc rId="1282" sId="16">
    <oc r="E12" t="inlineStr">
      <is>
        <t>23 Jun</t>
      </is>
    </oc>
    <nc r="E12">
      <f>E11+7</f>
    </nc>
  </rcc>
  <rcc rId="1283" sId="16">
    <oc r="F12" t="inlineStr">
      <is>
        <t>24 Jun</t>
      </is>
    </oc>
    <nc r="F12">
      <f>F11+7</f>
    </nc>
  </rcc>
  <rcc rId="1284" sId="16" odxf="1" dxf="1">
    <oc r="G12" t="inlineStr">
      <is>
        <t>20 Jul</t>
      </is>
    </oc>
    <nc r="G12">
      <f>G11+7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5" sId="16" odxf="1" dxf="1">
    <oc r="H12" t="inlineStr">
      <is>
        <t>22 Jul</t>
      </is>
    </oc>
    <nc r="H12">
      <f>H11+7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6" sId="16" odxf="1" dxf="1">
    <oc r="I12" t="inlineStr">
      <is>
        <t>23 Jul</t>
      </is>
    </oc>
    <nc r="I12">
      <f>I11+7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7" sId="16" odxf="1" dxf="1">
    <oc r="J12" t="inlineStr">
      <is>
        <t>24 Jul</t>
      </is>
    </oc>
    <nc r="J12">
      <f>J11+7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8" sId="16" odxf="1" dxf="1">
    <oc r="K12" t="inlineStr">
      <is>
        <t>26 Jul</t>
      </is>
    </oc>
    <nc r="K12">
      <f>K11+7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89" sId="16" odxf="1" dxf="1">
    <oc r="L12" t="inlineStr">
      <is>
        <t>27 Jul</t>
      </is>
    </oc>
    <nc r="L12">
      <f>L11+7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90" sId="16" odxf="1" dxf="1">
    <oc r="M12" t="inlineStr">
      <is>
        <t>29 Jul</t>
      </is>
    </oc>
    <nc r="M12">
      <f>M11+7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91" sId="16" odxf="1" dxf="1">
    <oc r="N12" t="inlineStr">
      <is>
        <t>30 Jul</t>
      </is>
    </oc>
    <nc r="N12">
      <f>N11+7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92" sId="16">
    <oc r="C13" t="inlineStr">
      <is>
        <t>21 Jun</t>
      </is>
    </oc>
    <nc r="C13">
      <f>C12+7</f>
    </nc>
  </rcc>
  <rcc rId="1293" sId="16">
    <oc r="D13" t="inlineStr">
      <is>
        <t>22 Jun</t>
      </is>
    </oc>
    <nc r="D13">
      <f>D12+7</f>
    </nc>
  </rcc>
  <rcc rId="1294" sId="16">
    <oc r="E13" t="inlineStr">
      <is>
        <t>30 Jun</t>
      </is>
    </oc>
    <nc r="E13">
      <f>E12+7</f>
    </nc>
  </rcc>
  <rcc rId="1295" sId="16">
    <oc r="F13" t="inlineStr">
      <is>
        <t>01 Jul</t>
      </is>
    </oc>
    <nc r="F13">
      <f>F12+7</f>
    </nc>
  </rcc>
  <rcc rId="1296" sId="16">
    <oc r="G13" t="inlineStr">
      <is>
        <t>27 Jul</t>
      </is>
    </oc>
    <nc r="G13">
      <f>G12+7</f>
    </nc>
  </rcc>
  <rcc rId="1297" sId="16">
    <oc r="H13" t="inlineStr">
      <is>
        <t>29 Jul</t>
      </is>
    </oc>
    <nc r="H13">
      <f>H12+7</f>
    </nc>
  </rcc>
  <rcc rId="1298" sId="16" odxf="1" dxf="1">
    <oc r="I13" t="inlineStr">
      <is>
        <t>30 Jul</t>
      </is>
    </oc>
    <nc r="I13">
      <f>I12+7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299" sId="16" odxf="1" dxf="1">
    <oc r="J13" t="inlineStr">
      <is>
        <t>31 Jul</t>
      </is>
    </oc>
    <nc r="J13">
      <f>J12+7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0" sId="16" odxf="1" dxf="1">
    <oc r="K13" t="inlineStr">
      <is>
        <t>02 Aug</t>
      </is>
    </oc>
    <nc r="K13">
      <f>K12+7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1" sId="16" odxf="1" dxf="1">
    <oc r="L13" t="inlineStr">
      <is>
        <t>03 Aug</t>
      </is>
    </oc>
    <nc r="L13">
      <f>L12+7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2" sId="16" odxf="1" dxf="1">
    <oc r="M13" t="inlineStr">
      <is>
        <t>05 Aug</t>
      </is>
    </oc>
    <nc r="M13">
      <f>M12+7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3" sId="16" odxf="1" dxf="1">
    <oc r="N13" t="inlineStr">
      <is>
        <t>06 Aug</t>
      </is>
    </oc>
    <nc r="N13">
      <f>N12+7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04" sId="16">
    <oc r="C14" t="inlineStr">
      <is>
        <t>05 Jul</t>
      </is>
    </oc>
    <nc r="C14">
      <f>C13+7</f>
    </nc>
  </rcc>
  <rcc rId="1305" sId="16">
    <oc r="D14" t="inlineStr">
      <is>
        <t>06 Jul</t>
      </is>
    </oc>
    <nc r="D14">
      <f>D13+7</f>
    </nc>
  </rcc>
  <rcc rId="1306" sId="16">
    <oc r="E14" t="inlineStr">
      <is>
        <t>14 Jul</t>
      </is>
    </oc>
    <nc r="E14">
      <f>E13+7</f>
    </nc>
  </rcc>
  <rcc rId="1307" sId="16">
    <oc r="F14" t="inlineStr">
      <is>
        <t>15 Jul</t>
      </is>
    </oc>
    <nc r="F14">
      <f>F13+7</f>
    </nc>
  </rcc>
  <rcc rId="1308" sId="16">
    <oc r="G14" t="inlineStr">
      <is>
        <t>10 Aug</t>
      </is>
    </oc>
    <nc r="G14">
      <f>G13+7</f>
    </nc>
  </rcc>
  <rcc rId="1309" sId="16">
    <oc r="H14" t="inlineStr">
      <is>
        <t>12 Aug</t>
      </is>
    </oc>
    <nc r="H14">
      <f>H13+7</f>
    </nc>
  </rcc>
  <rcc rId="1310" sId="16" odxf="1" dxf="1">
    <oc r="I14" t="inlineStr">
      <is>
        <t>13 Aug</t>
      </is>
    </oc>
    <nc r="I14">
      <f>I13+7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1" sId="16" odxf="1" dxf="1">
    <oc r="J14" t="inlineStr">
      <is>
        <t>14 Aug</t>
      </is>
    </oc>
    <nc r="J14">
      <f>J13+7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2" sId="16" odxf="1" dxf="1">
    <oc r="K14" t="inlineStr">
      <is>
        <t>16 Aug</t>
      </is>
    </oc>
    <nc r="K14">
      <f>K13+7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3" sId="16" odxf="1" dxf="1">
    <oc r="L14" t="inlineStr">
      <is>
        <t>17 Aug</t>
      </is>
    </oc>
    <nc r="L14">
      <f>L13+7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4" sId="16" odxf="1" dxf="1">
    <oc r="M14" t="inlineStr">
      <is>
        <t>19 Aug</t>
      </is>
    </oc>
    <nc r="M14">
      <f>M13+7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5" sId="16" odxf="1" dxf="1">
    <oc r="N14" t="inlineStr">
      <is>
        <t>20 Aug</t>
      </is>
    </oc>
    <nc r="N14">
      <f>N13+7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16" sId="16">
    <oc r="C15" t="inlineStr">
      <is>
        <t>12 Jul</t>
      </is>
    </oc>
    <nc r="C15">
      <f>C14+7</f>
    </nc>
  </rcc>
  <rcc rId="1317" sId="16">
    <oc r="D15" t="inlineStr">
      <is>
        <t>13 Jul</t>
      </is>
    </oc>
    <nc r="D15">
      <f>D14+7</f>
    </nc>
  </rcc>
  <rcc rId="1318" sId="16">
    <oc r="E15" t="inlineStr">
      <is>
        <t>21 Jul</t>
      </is>
    </oc>
    <nc r="E15">
      <f>E14+7</f>
    </nc>
  </rcc>
  <rcc rId="1319" sId="16">
    <oc r="F15" t="inlineStr">
      <is>
        <t>22 Jul</t>
      </is>
    </oc>
    <nc r="F15">
      <f>F14+7</f>
    </nc>
  </rcc>
  <rcc rId="1320" sId="16">
    <oc r="G15" t="inlineStr">
      <is>
        <t>17 Aug</t>
      </is>
    </oc>
    <nc r="G15">
      <f>G14+7</f>
    </nc>
  </rcc>
  <rcc rId="1321" sId="16">
    <oc r="H15" t="inlineStr">
      <is>
        <t>19 Aug</t>
      </is>
    </oc>
    <nc r="H15">
      <f>H14+7</f>
    </nc>
  </rcc>
  <rcc rId="1322" sId="16" odxf="1" dxf="1">
    <oc r="I15" t="inlineStr">
      <is>
        <t>20 Aug</t>
      </is>
    </oc>
    <nc r="I15">
      <f>I14+7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3" sId="16" odxf="1" dxf="1">
    <oc r="J15" t="inlineStr">
      <is>
        <t>21 Aug</t>
      </is>
    </oc>
    <nc r="J15">
      <f>J14+7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4" sId="16" odxf="1" dxf="1">
    <oc r="K15" t="inlineStr">
      <is>
        <t>23 Aug</t>
      </is>
    </oc>
    <nc r="K15">
      <f>K14+7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5" sId="16" odxf="1" dxf="1">
    <oc r="L15" t="inlineStr">
      <is>
        <t>24 Aug</t>
      </is>
    </oc>
    <nc r="L15">
      <f>L14+7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6" sId="16" odxf="1" dxf="1">
    <oc r="M15" t="inlineStr">
      <is>
        <t>26 Aug</t>
      </is>
    </oc>
    <nc r="M15">
      <f>M14+7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7" sId="16" odxf="1" dxf="1">
    <oc r="N15" t="inlineStr">
      <is>
        <t>27 Aug</t>
      </is>
    </oc>
    <nc r="N15">
      <f>N14+7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28" sId="16">
    <oc r="C16" t="inlineStr">
      <is>
        <t>19 Jul</t>
      </is>
    </oc>
    <nc r="C16">
      <f>C15+7</f>
    </nc>
  </rcc>
  <rcc rId="1329" sId="16">
    <oc r="D16" t="inlineStr">
      <is>
        <t>20 Jul</t>
      </is>
    </oc>
    <nc r="D16">
      <f>D15+7</f>
    </nc>
  </rcc>
  <rcc rId="1330" sId="16">
    <oc r="E16" t="inlineStr">
      <is>
        <t>28 Jul</t>
      </is>
    </oc>
    <nc r="E16">
      <f>E15+7</f>
    </nc>
  </rcc>
  <rcc rId="1331" sId="16">
    <oc r="F16" t="inlineStr">
      <is>
        <t>29 Jul</t>
      </is>
    </oc>
    <nc r="F16">
      <f>F15+7</f>
    </nc>
  </rcc>
  <rcc rId="1332" sId="16">
    <oc r="G16" t="inlineStr">
      <is>
        <t>24 Aug</t>
      </is>
    </oc>
    <nc r="G16">
      <f>G15+7</f>
    </nc>
  </rcc>
  <rcc rId="1333" sId="16">
    <oc r="H16" t="inlineStr">
      <is>
        <t>26 Aug</t>
      </is>
    </oc>
    <nc r="H16">
      <f>H15+7</f>
    </nc>
  </rcc>
  <rcc rId="1334" sId="16" odxf="1" dxf="1">
    <oc r="I16" t="inlineStr">
      <is>
        <t>27 Aug</t>
      </is>
    </oc>
    <nc r="I16">
      <f>I15+7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5" sId="16" odxf="1" dxf="1">
    <oc r="J16" t="inlineStr">
      <is>
        <t>28 Aug</t>
      </is>
    </oc>
    <nc r="J16">
      <f>J15+7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6" sId="16" odxf="1" dxf="1">
    <oc r="K16" t="inlineStr">
      <is>
        <t>30 Aug</t>
      </is>
    </oc>
    <nc r="K16">
      <f>K15+7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7" sId="16" odxf="1" dxf="1">
    <oc r="L16" t="inlineStr">
      <is>
        <t>31 Aug</t>
      </is>
    </oc>
    <nc r="L16">
      <f>L15+7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8" sId="16" odxf="1" dxf="1">
    <oc r="M16" t="inlineStr">
      <is>
        <t>02 Sep</t>
      </is>
    </oc>
    <nc r="M16">
      <f>M15+7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39" sId="16" odxf="1" dxf="1">
    <oc r="N16" t="inlineStr">
      <is>
        <t>03 Sep</t>
      </is>
    </oc>
    <nc r="N16">
      <f>N15+7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40" sId="16">
    <oc r="C17" t="inlineStr">
      <is>
        <t>26 Jul</t>
      </is>
    </oc>
    <nc r="C17">
      <f>C16+7</f>
    </nc>
  </rcc>
  <rcc rId="1341" sId="16">
    <oc r="D17" t="inlineStr">
      <is>
        <t>27 Jul</t>
      </is>
    </oc>
    <nc r="D17">
      <f>D16+7</f>
    </nc>
  </rcc>
  <rcc rId="1342" sId="16">
    <oc r="E17" t="inlineStr">
      <is>
        <t>04 Aug</t>
      </is>
    </oc>
    <nc r="E17">
      <f>E16+7</f>
    </nc>
  </rcc>
  <rcc rId="1343" sId="16">
    <oc r="F17" t="inlineStr">
      <is>
        <t>05 Aug</t>
      </is>
    </oc>
    <nc r="F17">
      <f>F16+7</f>
    </nc>
  </rcc>
  <rcc rId="1344" sId="16">
    <oc r="G17" t="inlineStr">
      <is>
        <t>31 Aug</t>
      </is>
    </oc>
    <nc r="G17">
      <f>G16+7</f>
    </nc>
  </rcc>
  <rcc rId="1345" sId="16">
    <oc r="H17" t="inlineStr">
      <is>
        <t>02 Sep</t>
      </is>
    </oc>
    <nc r="H17">
      <f>H16+7</f>
    </nc>
  </rcc>
  <rcc rId="1346" sId="16" odxf="1" dxf="1">
    <oc r="I17" t="inlineStr">
      <is>
        <t>03 Sep</t>
      </is>
    </oc>
    <nc r="I17">
      <f>I16+7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47" sId="16" odxf="1" dxf="1">
    <oc r="J17" t="inlineStr">
      <is>
        <t>04 Sep</t>
      </is>
    </oc>
    <nc r="J17">
      <f>J16+7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48" sId="16" odxf="1" dxf="1">
    <oc r="K17" t="inlineStr">
      <is>
        <t>06 Sep</t>
      </is>
    </oc>
    <nc r="K17">
      <f>K16+7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49" sId="16" odxf="1" dxf="1">
    <oc r="L17" t="inlineStr">
      <is>
        <t>07 Sep</t>
      </is>
    </oc>
    <nc r="L17">
      <f>L16+7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50" sId="16" odxf="1" dxf="1">
    <oc r="M17" t="inlineStr">
      <is>
        <t>09 Sep</t>
      </is>
    </oc>
    <nc r="M17">
      <f>M16+7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  <rcc rId="1351" sId="16" odxf="1" dxf="1">
    <oc r="N17" t="inlineStr">
      <is>
        <t>10 Sep</t>
      </is>
    </oc>
    <nc r="N17">
      <f>N16+7</f>
    </nc>
    <odxf>
      <font>
        <sz val="11"/>
        <color indexed="12"/>
        <name val="Arial"/>
      </font>
      <fill>
        <patternFill>
          <bgColor indexed="9"/>
        </patternFill>
      </fill>
    </odxf>
    <ndxf>
      <font>
        <sz val="10"/>
        <color indexed="12"/>
        <name val="Arial"/>
      </font>
      <fill>
        <patternFill>
          <bgColor theme="0"/>
        </patternFill>
      </fill>
    </ndxf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2" sId="15" numFmtId="19">
    <oc r="K46">
      <v>44406</v>
    </oc>
    <nc r="K46">
      <v>44420</v>
    </nc>
  </rcc>
  <rcc rId="1353" sId="15" numFmtId="19">
    <oc r="L46">
      <v>44407</v>
    </oc>
    <nc r="L46">
      <v>44421</v>
    </nc>
  </rcc>
  <rcc rId="1354" sId="15">
    <oc r="K47">
      <f>K46+7</f>
    </oc>
    <nc r="K47"/>
  </rcc>
  <rcc rId="1355" sId="15">
    <oc r="L47">
      <f>L46+7</f>
    </oc>
    <nc r="L47"/>
  </rcc>
  <rcc rId="1356" sId="15" numFmtId="19">
    <oc r="K48">
      <f>K47+7</f>
    </oc>
    <nc r="K48">
      <v>44434</v>
    </nc>
  </rcc>
  <rcc rId="1357" sId="15" numFmtId="19">
    <oc r="L48">
      <f>L47+7</f>
    </oc>
    <nc r="L48">
      <v>44435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8" sId="15" numFmtId="19">
    <oc r="M46">
      <v>44409</v>
    </oc>
    <nc r="M46">
      <v>44423</v>
    </nc>
  </rcc>
  <rcc rId="1359" sId="15" numFmtId="19">
    <oc r="N46">
      <v>44410</v>
    </oc>
    <nc r="N46">
      <v>44424</v>
    </nc>
  </rcc>
  <rcc rId="1360" sId="15">
    <oc r="M47">
      <f>M46+7</f>
    </oc>
    <nc r="M47"/>
  </rcc>
  <rcc rId="1361" sId="15">
    <oc r="N47">
      <f>N46+7</f>
    </oc>
    <nc r="N47"/>
  </rcc>
  <rcc rId="1362" sId="15" numFmtId="19">
    <oc r="M48">
      <f>M47+7</f>
    </oc>
    <nc r="M48">
      <v>44437</v>
    </nc>
  </rcc>
  <rcc rId="1363" sId="15" numFmtId="19">
    <oc r="N48">
      <f>N47+7</f>
    </oc>
    <nc r="N48">
      <v>44438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4" sId="15" numFmtId="19">
    <oc r="O46">
      <v>44411</v>
    </oc>
    <nc r="O46"/>
  </rcc>
  <rcc rId="1365" sId="15" numFmtId="19">
    <oc r="P46">
      <v>44412</v>
    </oc>
    <nc r="P46"/>
  </rcc>
  <rcc rId="1366" sId="15">
    <oc r="O48">
      <f>O47+7</f>
    </oc>
    <nc r="O48"/>
  </rcc>
  <rcc rId="1367" sId="15">
    <oc r="P48">
      <f>P47+7</f>
    </oc>
    <nc r="P48"/>
  </rcc>
  <rcc rId="1368" sId="15" numFmtId="19">
    <oc r="O47">
      <f>O46+7</f>
    </oc>
    <nc r="O47">
      <v>44405</v>
    </nc>
  </rcc>
  <rcc rId="1369" sId="15" numFmtId="19">
    <oc r="P47">
      <f>P46+7</f>
    </oc>
    <nc r="P47">
      <v>44406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1" sId="9">
    <oc r="A11" t="inlineStr">
      <is>
        <t>COSCO EXCELLENCE</t>
      </is>
    </oc>
    <nc r="A11" t="inlineStr">
      <is>
        <t>OOCL POLAND</t>
      </is>
    </nc>
  </rcc>
  <rcc rId="1882" sId="9">
    <oc r="B11" t="inlineStr">
      <is>
        <t>057E</t>
      </is>
    </oc>
    <nc r="B11" t="inlineStr">
      <is>
        <t>027E</t>
      </is>
    </nc>
  </rcc>
  <rcc rId="1883" sId="9">
    <oc r="C11" t="inlineStr">
      <is>
        <t>04 Jul</t>
      </is>
    </oc>
    <nc r="C11" t="inlineStr">
      <is>
        <t>07 Aug</t>
      </is>
    </nc>
  </rcc>
  <rcc rId="1884" sId="9">
    <oc r="D11" t="inlineStr">
      <is>
        <t>05 Jul</t>
      </is>
    </oc>
    <nc r="D11" t="inlineStr">
      <is>
        <t>08 Aug</t>
      </is>
    </nc>
  </rcc>
  <rcc rId="1885" sId="9">
    <oc r="A12" t="inlineStr">
      <is>
        <t>OOCL BERLIN</t>
      </is>
    </oc>
    <nc r="A12" t="inlineStr">
      <is>
        <t>OOCL BRUSSELS</t>
      </is>
    </nc>
  </rcc>
  <rcc rId="1886" sId="9">
    <oc r="B12" t="inlineStr">
      <is>
        <t>037E</t>
      </is>
    </oc>
    <nc r="B12" t="inlineStr">
      <is>
        <t>045E</t>
      </is>
    </nc>
  </rcc>
  <rcc rId="1887" sId="9">
    <oc r="C12" t="inlineStr">
      <is>
        <t>07 Jul</t>
      </is>
    </oc>
    <nc r="C12" t="inlineStr">
      <is>
        <t>15 Aug</t>
      </is>
    </nc>
  </rcc>
  <rcc rId="1888" sId="9">
    <oc r="D12" t="inlineStr">
      <is>
        <t>08 Jul</t>
      </is>
    </oc>
    <nc r="D12" t="inlineStr">
      <is>
        <t>16 Aug</t>
      </is>
    </nc>
  </rcc>
  <rcc rId="1889" sId="9">
    <oc r="A13" t="inlineStr">
      <is>
        <t>OOCL CHONGQING</t>
      </is>
    </oc>
    <nc r="A13"/>
  </rcc>
  <rcc rId="1890" sId="9">
    <oc r="B13" t="inlineStr">
      <is>
        <t>037E</t>
      </is>
    </oc>
    <nc r="B13"/>
  </rcc>
  <rcc rId="1891" sId="9">
    <oc r="C13" t="inlineStr">
      <is>
        <t>16 Jul</t>
      </is>
    </oc>
    <nc r="C13"/>
  </rcc>
  <rcc rId="1892" sId="9">
    <oc r="D13" t="inlineStr">
      <is>
        <t>17 Jul</t>
      </is>
    </oc>
    <nc r="D13"/>
  </rcc>
  <rcc rId="1893" sId="9">
    <oc r="A14" t="inlineStr">
      <is>
        <t>COSCO SHIPPING CAMELLIA</t>
      </is>
    </oc>
    <nc r="A14"/>
  </rcc>
  <rcc rId="1894" sId="9">
    <oc r="B14" t="inlineStr">
      <is>
        <t>011E</t>
      </is>
    </oc>
    <nc r="B14"/>
  </rcc>
  <rcc rId="1895" sId="9">
    <oc r="C14" t="inlineStr">
      <is>
        <t>18 Jul</t>
      </is>
    </oc>
    <nc r="C14"/>
  </rcc>
  <rcc rId="1896" sId="9">
    <oc r="D14" t="inlineStr">
      <is>
        <t>19 Jul</t>
      </is>
    </oc>
    <nc r="D14"/>
  </rcc>
  <rcc rId="1897" sId="9">
    <oc r="A15" t="inlineStr">
      <is>
        <t>OOCL KOREA</t>
      </is>
    </oc>
    <nc r="A15"/>
  </rcc>
  <rcc rId="1898" sId="9">
    <oc r="B15" t="inlineStr">
      <is>
        <t>035E</t>
      </is>
    </oc>
    <nc r="B15"/>
  </rcc>
  <rcc rId="1899" sId="9">
    <oc r="C15" t="inlineStr">
      <is>
        <t>25 Jul</t>
      </is>
    </oc>
    <nc r="C15"/>
  </rcc>
  <rcc rId="1900" sId="9">
    <oc r="D15" t="inlineStr">
      <is>
        <t>26 Jul</t>
      </is>
    </oc>
    <nc r="D15"/>
  </rcc>
  <rcc rId="1901" sId="9">
    <oc r="A16" t="inlineStr">
      <is>
        <t>OOCL POLAND</t>
      </is>
    </oc>
    <nc r="A16"/>
  </rcc>
  <rcc rId="1902" sId="9">
    <oc r="B16" t="inlineStr">
      <is>
        <t>027E</t>
      </is>
    </oc>
    <nc r="B16"/>
  </rcc>
  <rcc rId="1903" sId="9">
    <oc r="C16" t="inlineStr">
      <is>
        <t>01 Aug</t>
      </is>
    </oc>
    <nc r="C16"/>
  </rcc>
  <rcc rId="1904" sId="9">
    <oc r="D16" t="inlineStr">
      <is>
        <t>02 Aug</t>
      </is>
    </oc>
    <nc r="D16"/>
  </rcc>
  <rcc rId="1905" sId="9">
    <oc r="A17" t="inlineStr">
      <is>
        <t>OOCL BRUSSELS</t>
      </is>
    </oc>
    <nc r="A17"/>
  </rcc>
  <rcc rId="1906" sId="9">
    <oc r="B17" t="inlineStr">
      <is>
        <t>045E</t>
      </is>
    </oc>
    <nc r="B17"/>
  </rcc>
  <rcc rId="1907" sId="9">
    <oc r="C17" t="inlineStr">
      <is>
        <t>08 Aug</t>
      </is>
    </oc>
    <nc r="C17"/>
  </rcc>
  <rcc rId="1908" sId="9">
    <oc r="D17" t="inlineStr">
      <is>
        <t>09 Aug</t>
      </is>
    </oc>
    <nc r="D17"/>
  </rcc>
  <rcc rId="1909" sId="9">
    <oc r="A18" t="inlineStr">
      <is>
        <t>COSCO SHIPPING ROSE</t>
      </is>
    </oc>
    <nc r="A18"/>
  </rcc>
  <rcc rId="1910" sId="9">
    <oc r="B18" t="inlineStr">
      <is>
        <t>021E</t>
      </is>
    </oc>
    <nc r="B18"/>
  </rcc>
  <rcc rId="1911" sId="9">
    <oc r="C18" t="inlineStr">
      <is>
        <t>15 Aug</t>
      </is>
    </oc>
    <nc r="C18"/>
  </rcc>
  <rcc rId="1912" sId="9">
    <oc r="D18" t="inlineStr">
      <is>
        <t>16 Aug</t>
      </is>
    </oc>
    <nc r="D18"/>
  </rcc>
  <rcc rId="1913" sId="9">
    <oc r="E13" t="inlineStr">
      <is>
        <t>24 Jul</t>
      </is>
    </oc>
    <nc r="E13"/>
  </rcc>
  <rcc rId="1914" sId="9">
    <oc r="F13" t="inlineStr">
      <is>
        <t>25 Jul</t>
      </is>
    </oc>
    <nc r="F13"/>
  </rcc>
  <rcc rId="1915" sId="9">
    <oc r="E14" t="inlineStr">
      <is>
        <t>27 Jul</t>
      </is>
    </oc>
    <nc r="E14"/>
  </rcc>
  <rcc rId="1916" sId="9">
    <oc r="F14" t="inlineStr">
      <is>
        <t>28 Jul</t>
      </is>
    </oc>
    <nc r="F14"/>
  </rcc>
  <rcc rId="1917" sId="9">
    <oc r="E15" t="inlineStr">
      <is>
        <t>03 Aug</t>
      </is>
    </oc>
    <nc r="E15"/>
  </rcc>
  <rcc rId="1918" sId="9">
    <oc r="F15" t="inlineStr">
      <is>
        <t>04 Aug</t>
      </is>
    </oc>
    <nc r="F15"/>
  </rcc>
  <rcc rId="1919" sId="9">
    <oc r="E16" t="inlineStr">
      <is>
        <t>10 Aug</t>
      </is>
    </oc>
    <nc r="E16"/>
  </rcc>
  <rcc rId="1920" sId="9">
    <oc r="F16" t="inlineStr">
      <is>
        <t>11 Aug</t>
      </is>
    </oc>
    <nc r="F16"/>
  </rcc>
  <rcc rId="1921" sId="9">
    <oc r="E17" t="inlineStr">
      <is>
        <t>17 Aug</t>
      </is>
    </oc>
    <nc r="E17"/>
  </rcc>
  <rcc rId="1922" sId="9">
    <oc r="F17" t="inlineStr">
      <is>
        <t>18 Aug</t>
      </is>
    </oc>
    <nc r="F17"/>
  </rcc>
  <rcc rId="1923" sId="9">
    <oc r="E18" t="inlineStr">
      <is>
        <t>24 Aug</t>
      </is>
    </oc>
    <nc r="E18"/>
  </rcc>
  <rcc rId="1924" sId="9">
    <oc r="F18" t="inlineStr">
      <is>
        <t>25 Aug</t>
      </is>
    </oc>
    <nc r="F18"/>
  </rcc>
  <rcc rId="1925" sId="9">
    <oc r="E11" t="inlineStr">
      <is>
        <t>13 Jul</t>
      </is>
    </oc>
    <nc r="E11" t="inlineStr">
      <is>
        <t>15 Aug</t>
      </is>
    </nc>
  </rcc>
  <rcc rId="1926" sId="9">
    <oc r="F11" t="inlineStr">
      <is>
        <t>14 Jul</t>
      </is>
    </oc>
    <nc r="F11" t="inlineStr">
      <is>
        <t>16 Aug</t>
      </is>
    </nc>
  </rcc>
  <rcc rId="1927" sId="9">
    <oc r="E12" t="inlineStr">
      <is>
        <t>16 Jul</t>
      </is>
    </oc>
    <nc r="E12" t="inlineStr">
      <is>
        <t>24 Aug</t>
      </is>
    </nc>
  </rcc>
  <rcc rId="1928" sId="9">
    <oc r="F12" t="inlineStr">
      <is>
        <t>17 Jul</t>
      </is>
    </oc>
    <nc r="F12" t="inlineStr">
      <is>
        <t>25 Aug</t>
      </is>
    </nc>
  </rcc>
  <rcc rId="1929" sId="9">
    <oc r="G11" t="inlineStr">
      <is>
        <t>COSCO SHIPPING LOTUS</t>
      </is>
    </oc>
    <nc r="G11" t="inlineStr">
      <is>
        <t>COSCO SHIPPING JASMINE</t>
      </is>
    </nc>
  </rcc>
  <rcc rId="1930" sId="9">
    <oc r="H11" t="inlineStr">
      <is>
        <t>011E</t>
      </is>
    </oc>
    <nc r="H11" t="inlineStr">
      <is>
        <t>015E</t>
      </is>
    </nc>
  </rcc>
  <rcc rId="1931" sId="9">
    <oc r="G12" t="inlineStr">
      <is>
        <t>CMA CGM ARGENTINA</t>
      </is>
    </oc>
    <nc r="G12" t="inlineStr">
      <is>
        <t>COSCO DEVELOPMENT</t>
      </is>
    </nc>
  </rcc>
  <rcc rId="1932" sId="9">
    <oc r="H12" t="inlineStr">
      <is>
        <t>0MB9BE1MA</t>
      </is>
    </oc>
    <nc r="H12" t="inlineStr">
      <is>
        <t>057E</t>
      </is>
    </nc>
  </rcc>
  <rcc rId="1933" sId="9">
    <oc r="G13" t="inlineStr">
      <is>
        <t>COSCO SHIPPING SAKURA</t>
      </is>
    </oc>
    <nc r="G13" t="inlineStr">
      <is>
        <t>COSCO SHIPPING ORCHID</t>
      </is>
    </nc>
  </rcc>
  <rcc rId="1934" sId="9">
    <oc r="H13" t="inlineStr">
      <is>
        <t>013E</t>
      </is>
    </oc>
    <nc r="H13" t="inlineStr">
      <is>
        <t>012E</t>
      </is>
    </nc>
  </rcc>
  <rcc rId="1935" sId="9">
    <oc r="G14" t="inlineStr">
      <is>
        <t>CMA CGM LAPEROUSE</t>
      </is>
    </oc>
    <nc r="G14" t="inlineStr">
      <is>
        <t>CMA CGM CHRISTOPHE COLOMB</t>
      </is>
    </nc>
  </rcc>
  <rcc rId="1936" sId="9">
    <oc r="H14" t="inlineStr">
      <is>
        <t>0MB9FE1MA</t>
      </is>
    </oc>
    <nc r="H14" t="inlineStr">
      <is>
        <t>0MB9PE1MA</t>
      </is>
    </nc>
  </rcc>
  <rcc rId="1937" sId="9">
    <oc r="G15" t="inlineStr">
      <is>
        <t>COSCO FORTUNE</t>
      </is>
    </oc>
    <nc r="G15" t="inlineStr">
      <is>
        <t>CMA CGM AMERIGO VESPUCCI</t>
      </is>
    </nc>
  </rcc>
  <rcc rId="1938" sId="9">
    <oc r="H15" t="inlineStr">
      <is>
        <t>057E</t>
      </is>
    </oc>
    <nc r="H15" t="inlineStr">
      <is>
        <t>0MB9RE1MA</t>
      </is>
    </nc>
  </rcc>
  <rcc rId="1939" sId="9">
    <oc r="G16" t="inlineStr">
      <is>
        <t>COSCO SHIPPING JASMINE</t>
      </is>
    </oc>
    <nc r="G16" t="inlineStr">
      <is>
        <t>CMA CGM MAGELLAN</t>
      </is>
    </nc>
  </rcc>
  <rcc rId="1940" sId="9">
    <oc r="H16" t="inlineStr">
      <is>
        <t>015E</t>
      </is>
    </oc>
    <nc r="H16" t="inlineStr">
      <is>
        <t>0MB9TE1MA</t>
      </is>
    </nc>
  </rcc>
  <rcc rId="1941" sId="9">
    <oc r="G17" t="inlineStr">
      <is>
        <t>COSCO DEVELOPMENT</t>
      </is>
    </oc>
    <nc r="G17" t="inlineStr">
      <is>
        <t>COSCO SHIPPING LOTUS</t>
      </is>
    </nc>
  </rcc>
  <rcc rId="1942" sId="9">
    <oc r="H17" t="inlineStr">
      <is>
        <t>057E</t>
      </is>
    </oc>
    <nc r="H17" t="inlineStr">
      <is>
        <t>012E</t>
      </is>
    </nc>
  </rcc>
  <rcc rId="1943" sId="9">
    <oc r="G18" t="inlineStr">
      <is>
        <t>COSCO SHIPPING ORCHID</t>
      </is>
    </oc>
    <nc r="G18" t="inlineStr">
      <is>
        <t>CMA CGM ARGENTINA</t>
      </is>
    </nc>
  </rcc>
  <rcc rId="1944" sId="9">
    <oc r="H18" t="inlineStr">
      <is>
        <t>012E</t>
      </is>
    </oc>
    <nc r="H18" t="inlineStr">
      <is>
        <t>0MB9XE1MA</t>
      </is>
    </nc>
  </rcc>
  <rcc rId="1945" sId="9">
    <oc r="I11" t="inlineStr">
      <is>
        <t>20 Jul</t>
      </is>
    </oc>
    <nc r="I11" t="inlineStr">
      <is>
        <t>19 Aug</t>
      </is>
    </nc>
  </rcc>
  <rcc rId="1946" sId="9">
    <oc r="J11" t="inlineStr">
      <is>
        <t>21 Jul</t>
      </is>
    </oc>
    <nc r="J11" t="inlineStr">
      <is>
        <t>20 Aug</t>
      </is>
    </nc>
  </rcc>
  <rcc rId="1947" sId="9">
    <oc r="I12" t="inlineStr">
      <is>
        <t>22 Jul</t>
      </is>
    </oc>
    <nc r="I12" t="inlineStr">
      <is>
        <t>27 Aug</t>
      </is>
    </nc>
  </rcc>
  <rcc rId="1948" sId="9">
    <oc r="J12" t="inlineStr">
      <is>
        <t>23 Jul</t>
      </is>
    </oc>
    <nc r="J12" t="inlineStr">
      <is>
        <t>29 Aug</t>
      </is>
    </nc>
  </rcc>
  <rcc rId="1949" sId="9">
    <oc r="I13" t="inlineStr">
      <is>
        <t>29 Jul</t>
      </is>
    </oc>
    <nc r="I13" t="inlineStr">
      <is>
        <t>03 Sep</t>
      </is>
    </nc>
  </rcc>
  <rcc rId="1950" sId="9">
    <oc r="J13" t="inlineStr">
      <is>
        <t>30 Jul</t>
      </is>
    </oc>
    <nc r="J13" t="inlineStr">
      <is>
        <t>05 Sep</t>
      </is>
    </nc>
  </rcc>
  <rcc rId="1951" sId="9">
    <oc r="I14" t="inlineStr">
      <is>
        <t>05 Aug</t>
      </is>
    </oc>
    <nc r="I14" t="inlineStr">
      <is>
        <t>09 Sep</t>
      </is>
    </nc>
  </rcc>
  <rcc rId="1952" sId="9">
    <oc r="J14" t="inlineStr">
      <is>
        <t>06 Aug</t>
      </is>
    </oc>
    <nc r="J14" t="inlineStr">
      <is>
        <t>10 Sep</t>
      </is>
    </nc>
  </rcc>
  <rcc rId="1953" sId="9">
    <oc r="I15" t="inlineStr">
      <is>
        <t>12 Aug</t>
      </is>
    </oc>
    <nc r="I15" t="inlineStr">
      <is>
        <t>16 Sep</t>
      </is>
    </nc>
  </rcc>
  <rcc rId="1954" sId="9">
    <oc r="J15" t="inlineStr">
      <is>
        <t>13 Aug</t>
      </is>
    </oc>
    <nc r="J15" t="inlineStr">
      <is>
        <t>17 Sep</t>
      </is>
    </nc>
  </rcc>
  <rcc rId="1955" sId="9">
    <oc r="I16" t="inlineStr">
      <is>
        <t>19 Aug</t>
      </is>
    </oc>
    <nc r="I16" t="inlineStr">
      <is>
        <t>23 Sep</t>
      </is>
    </nc>
  </rcc>
  <rcc rId="1956" sId="9">
    <oc r="J16" t="inlineStr">
      <is>
        <t>20 Aug</t>
      </is>
    </oc>
    <nc r="J16" t="inlineStr">
      <is>
        <t>24 Sep</t>
      </is>
    </nc>
  </rcc>
  <rcc rId="1957" sId="9">
    <oc r="I17" t="inlineStr">
      <is>
        <t>28 Aug</t>
      </is>
    </oc>
    <nc r="I17" t="inlineStr">
      <is>
        <t>30 Sep</t>
      </is>
    </nc>
  </rcc>
  <rcc rId="1958" sId="9">
    <oc r="J17" t="inlineStr">
      <is>
        <t>30 Aug</t>
      </is>
    </oc>
    <nc r="J17" t="inlineStr">
      <is>
        <t>01 Oct</t>
      </is>
    </nc>
  </rcc>
  <rcc rId="1959" sId="9">
    <oc r="I18" t="inlineStr">
      <is>
        <t>02 Sep</t>
      </is>
    </oc>
    <nc r="I18" t="inlineStr">
      <is>
        <t>07 Oct</t>
      </is>
    </nc>
  </rcc>
  <rcc rId="1960" sId="9">
    <oc r="J18" t="inlineStr">
      <is>
        <t>03 Sep</t>
      </is>
    </oc>
    <nc r="J18" t="inlineStr">
      <is>
        <t>08 Oct</t>
      </is>
    </nc>
  </rcc>
  <rcc rId="1961" sId="9">
    <oc r="K11" t="inlineStr">
      <is>
        <t>13 Aug</t>
      </is>
    </oc>
    <nc r="K11" t="inlineStr">
      <is>
        <t>17 Sep</t>
      </is>
    </nc>
  </rcc>
  <rcc rId="1962" sId="9">
    <oc r="L11" t="inlineStr">
      <is>
        <t>16 Aug</t>
      </is>
    </oc>
    <nc r="L11" t="inlineStr">
      <is>
        <t>20 Sep</t>
      </is>
    </nc>
  </rcc>
  <rcc rId="1963" sId="9">
    <oc r="K12" t="inlineStr">
      <is>
        <t>20 Aug</t>
      </is>
    </oc>
    <nc r="K12" t="inlineStr">
      <is>
        <t>24 Sep</t>
      </is>
    </nc>
  </rcc>
  <rcc rId="1964" sId="9">
    <oc r="L12" t="inlineStr">
      <is>
        <t>23 Aug</t>
      </is>
    </oc>
    <nc r="L12" t="inlineStr">
      <is>
        <t>27 Sep</t>
      </is>
    </nc>
  </rcc>
  <rcc rId="1965" sId="9">
    <oc r="K13" t="inlineStr">
      <is>
        <t>27 Aug</t>
      </is>
    </oc>
    <nc r="K13" t="inlineStr">
      <is>
        <t>01 Oct</t>
      </is>
    </nc>
  </rcc>
  <rcc rId="1966" sId="9">
    <oc r="L13" t="inlineStr">
      <is>
        <t>30 Aug</t>
      </is>
    </oc>
    <nc r="L13" t="inlineStr">
      <is>
        <t>04 Oct</t>
      </is>
    </nc>
  </rcc>
  <rcc rId="1967" sId="9">
    <oc r="K14" t="inlineStr">
      <is>
        <t>03 Sep</t>
      </is>
    </oc>
    <nc r="K14" t="inlineStr">
      <is>
        <t>08 Oct</t>
      </is>
    </nc>
  </rcc>
  <rcc rId="1968" sId="9">
    <oc r="L14" t="inlineStr">
      <is>
        <t>06 Sep</t>
      </is>
    </oc>
    <nc r="L14" t="inlineStr">
      <is>
        <t>11 Oct</t>
      </is>
    </nc>
  </rcc>
  <rcc rId="1969" sId="9">
    <oc r="K15" t="inlineStr">
      <is>
        <t>10 Sep</t>
      </is>
    </oc>
    <nc r="K15" t="inlineStr">
      <is>
        <t>15 Oct</t>
      </is>
    </nc>
  </rcc>
  <rcc rId="1970" sId="9">
    <oc r="L15" t="inlineStr">
      <is>
        <t>13 Sep</t>
      </is>
    </oc>
    <nc r="L15" t="inlineStr">
      <is>
        <t>18 Oct</t>
      </is>
    </nc>
  </rcc>
  <rcc rId="1971" sId="9">
    <oc r="K16" t="inlineStr">
      <is>
        <t>17 Sep</t>
      </is>
    </oc>
    <nc r="K16" t="inlineStr">
      <is>
        <t>22 Oct</t>
      </is>
    </nc>
  </rcc>
  <rcc rId="1972" sId="9">
    <oc r="L16" t="inlineStr">
      <is>
        <t>20 Sep</t>
      </is>
    </oc>
    <nc r="L16" t="inlineStr">
      <is>
        <t>25 Oct</t>
      </is>
    </nc>
  </rcc>
  <rcc rId="1973" sId="9">
    <oc r="K17" t="inlineStr">
      <is>
        <t>24 Sep</t>
      </is>
    </oc>
    <nc r="K17" t="inlineStr">
      <is>
        <t>29 Oct</t>
      </is>
    </nc>
  </rcc>
  <rcc rId="1974" sId="9">
    <oc r="L17" t="inlineStr">
      <is>
        <t>27 Sep</t>
      </is>
    </oc>
    <nc r="L17" t="inlineStr">
      <is>
        <t>01 Nov</t>
      </is>
    </nc>
  </rcc>
  <rcc rId="1975" sId="9">
    <oc r="K18">
      <f>K17+7</f>
    </oc>
    <nc r="K18" t="inlineStr">
      <is>
        <t>05 Nov</t>
      </is>
    </nc>
  </rcc>
  <rcc rId="1976" sId="9">
    <oc r="L18">
      <f>L17+7</f>
    </oc>
    <nc r="L18" t="inlineStr">
      <is>
        <t>08 Nov</t>
      </is>
    </nc>
  </rcc>
  <rcc rId="1977" sId="9">
    <oc r="M11" t="inlineStr">
      <is>
        <t>17 Aug</t>
      </is>
    </oc>
    <nc r="M11" t="inlineStr">
      <is>
        <t>21 Sep</t>
      </is>
    </nc>
  </rcc>
  <rcc rId="1978" sId="9">
    <oc r="N11" t="inlineStr">
      <is>
        <t>18 Aug</t>
      </is>
    </oc>
    <nc r="N11" t="inlineStr">
      <is>
        <t>22 Sep</t>
      </is>
    </nc>
  </rcc>
  <rcc rId="1979" sId="9">
    <oc r="M12" t="inlineStr">
      <is>
        <t>24 Aug</t>
      </is>
    </oc>
    <nc r="M12" t="inlineStr">
      <is>
        <t>28 Sep</t>
      </is>
    </nc>
  </rcc>
  <rcc rId="1980" sId="9">
    <oc r="N12" t="inlineStr">
      <is>
        <t>25 Aug</t>
      </is>
    </oc>
    <nc r="N12" t="inlineStr">
      <is>
        <t>29 Sep</t>
      </is>
    </nc>
  </rcc>
  <rcc rId="1981" sId="9">
    <oc r="M13" t="inlineStr">
      <is>
        <t>31 Aug</t>
      </is>
    </oc>
    <nc r="M13" t="inlineStr">
      <is>
        <t>05 Oct</t>
      </is>
    </nc>
  </rcc>
  <rcc rId="1982" sId="9">
    <oc r="N13" t="inlineStr">
      <is>
        <t>01 Sep</t>
      </is>
    </oc>
    <nc r="N13" t="inlineStr">
      <is>
        <t>06 Oct</t>
      </is>
    </nc>
  </rcc>
  <rcc rId="1983" sId="9">
    <oc r="M14" t="inlineStr">
      <is>
        <t>07 Sep</t>
      </is>
    </oc>
    <nc r="M14" t="inlineStr">
      <is>
        <t>12 Oct</t>
      </is>
    </nc>
  </rcc>
  <rcc rId="1984" sId="9">
    <oc r="N14" t="inlineStr">
      <is>
        <t>08 Sep</t>
      </is>
    </oc>
    <nc r="N14" t="inlineStr">
      <is>
        <t>13 Oct</t>
      </is>
    </nc>
  </rcc>
  <rcc rId="1985" sId="9">
    <oc r="M15" t="inlineStr">
      <is>
        <t>14 Sep</t>
      </is>
    </oc>
    <nc r="M15" t="inlineStr">
      <is>
        <t>19 Oct</t>
      </is>
    </nc>
  </rcc>
  <rcc rId="1986" sId="9">
    <oc r="N15" t="inlineStr">
      <is>
        <t>15 Sep</t>
      </is>
    </oc>
    <nc r="N15" t="inlineStr">
      <is>
        <t>20 Oct</t>
      </is>
    </nc>
  </rcc>
  <rcc rId="1987" sId="9">
    <oc r="M16" t="inlineStr">
      <is>
        <t>21 Sep</t>
      </is>
    </oc>
    <nc r="M16" t="inlineStr">
      <is>
        <t>26 Oct</t>
      </is>
    </nc>
  </rcc>
  <rcc rId="1988" sId="9">
    <oc r="N16" t="inlineStr">
      <is>
        <t>22 Sep</t>
      </is>
    </oc>
    <nc r="N16" t="inlineStr">
      <is>
        <t>27 Oct</t>
      </is>
    </nc>
  </rcc>
  <rcc rId="1989" sId="9">
    <oc r="M17" t="inlineStr">
      <is>
        <t>28 Sep</t>
      </is>
    </oc>
    <nc r="M17" t="inlineStr">
      <is>
        <t>02 Nov</t>
      </is>
    </nc>
  </rcc>
  <rcc rId="1990" sId="9">
    <oc r="N17" t="inlineStr">
      <is>
        <t>29 Sep</t>
      </is>
    </oc>
    <nc r="N17" t="inlineStr">
      <is>
        <t>03 Nov</t>
      </is>
    </nc>
  </rcc>
  <rcc rId="1991" sId="9">
    <oc r="M18">
      <f>M17+7</f>
    </oc>
    <nc r="M18" t="inlineStr">
      <is>
        <t>09 Nov</t>
      </is>
    </nc>
  </rcc>
  <rcc rId="1992" sId="9">
    <oc r="N18">
      <f>N17+7</f>
    </oc>
    <nc r="N18" t="inlineStr">
      <is>
        <t>10 Nov</t>
      </is>
    </nc>
  </rcc>
  <rcc rId="1993" sId="9">
    <oc r="O11" t="inlineStr">
      <is>
        <t>20 Aug</t>
      </is>
    </oc>
    <nc r="O11" t="inlineStr">
      <is>
        <t>24 Sep</t>
      </is>
    </nc>
  </rcc>
  <rcc rId="1994" sId="9">
    <oc r="P11" t="inlineStr">
      <is>
        <t>22 Aug</t>
      </is>
    </oc>
    <nc r="P11" t="inlineStr">
      <is>
        <t>26 Sep</t>
      </is>
    </nc>
  </rcc>
  <rcc rId="1995" sId="9">
    <oc r="O12" t="inlineStr">
      <is>
        <t>27 Aug</t>
      </is>
    </oc>
    <nc r="O12" t="inlineStr">
      <is>
        <t>01 Oct</t>
      </is>
    </nc>
  </rcc>
  <rcc rId="1996" sId="9">
    <oc r="P12" t="inlineStr">
      <is>
        <t>29 Aug</t>
      </is>
    </oc>
    <nc r="P12" t="inlineStr">
      <is>
        <t>03 Oct</t>
      </is>
    </nc>
  </rcc>
  <rcc rId="1997" sId="9">
    <oc r="O13" t="inlineStr">
      <is>
        <t>03 Sep</t>
      </is>
    </oc>
    <nc r="O13" t="inlineStr">
      <is>
        <t>08 Oct</t>
      </is>
    </nc>
  </rcc>
  <rcc rId="1998" sId="9">
    <oc r="P13" t="inlineStr">
      <is>
        <t>05 Sep</t>
      </is>
    </oc>
    <nc r="P13" t="inlineStr">
      <is>
        <t>10 Oct</t>
      </is>
    </nc>
  </rcc>
  <rcc rId="1999" sId="9">
    <oc r="O14" t="inlineStr">
      <is>
        <t>10 Sep</t>
      </is>
    </oc>
    <nc r="O14" t="inlineStr">
      <is>
        <t>15 Oct</t>
      </is>
    </nc>
  </rcc>
  <rcc rId="2000" sId="9">
    <oc r="P14" t="inlineStr">
      <is>
        <t>12 Sep</t>
      </is>
    </oc>
    <nc r="P14" t="inlineStr">
      <is>
        <t>17 Oct</t>
      </is>
    </nc>
  </rcc>
  <rcc rId="2001" sId="9">
    <oc r="O15" t="inlineStr">
      <is>
        <t>17 Sep</t>
      </is>
    </oc>
    <nc r="O15" t="inlineStr">
      <is>
        <t>22 Oct</t>
      </is>
    </nc>
  </rcc>
  <rcc rId="2002" sId="9">
    <oc r="P15" t="inlineStr">
      <is>
        <t>19 Sep</t>
      </is>
    </oc>
    <nc r="P15" t="inlineStr">
      <is>
        <t>24 Oct</t>
      </is>
    </nc>
  </rcc>
  <rcc rId="2003" sId="9">
    <oc r="O16" t="inlineStr">
      <is>
        <t>24 Sep</t>
      </is>
    </oc>
    <nc r="O16" t="inlineStr">
      <is>
        <t>29 Oct</t>
      </is>
    </nc>
  </rcc>
  <rcc rId="2004" sId="9">
    <oc r="P16" t="inlineStr">
      <is>
        <t>26 Sep</t>
      </is>
    </oc>
    <nc r="P16" t="inlineStr">
      <is>
        <t>31 Oct</t>
      </is>
    </nc>
  </rcc>
  <rcc rId="2005" sId="9">
    <oc r="O17">
      <f>O16+7</f>
    </oc>
    <nc r="O17" t="inlineStr">
      <is>
        <t>05 Nov</t>
      </is>
    </nc>
  </rcc>
  <rcc rId="2006" sId="9">
    <oc r="P17">
      <f>P16+7</f>
    </oc>
    <nc r="P17" t="inlineStr">
      <is>
        <t>07 Nov</t>
      </is>
    </nc>
  </rcc>
  <rcc rId="2007" sId="9">
    <oc r="O18">
      <f>O17+7</f>
    </oc>
    <nc r="O18" t="inlineStr">
      <is>
        <t>12 Nov</t>
      </is>
    </nc>
  </rcc>
  <rcc rId="2008" sId="9">
    <oc r="P18">
      <f>P17+7</f>
    </oc>
    <nc r="P18" t="inlineStr">
      <is>
        <t>14 Nov</t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0" sId="15" numFmtId="19">
    <nc r="O46">
      <v>44425</v>
    </nc>
  </rcc>
  <rcc rId="1371" sId="15" numFmtId="19">
    <nc r="P46">
      <v>44426</v>
    </nc>
  </rcc>
  <rcc rId="1372" sId="15" numFmtId="19">
    <oc r="O47">
      <v>44405</v>
    </oc>
    <nc r="O47">
      <v>44439</v>
    </nc>
  </rcc>
  <rcc rId="1373" sId="15" numFmtId="19">
    <oc r="P47">
      <v>44406</v>
    </oc>
    <nc r="P47">
      <v>44440</v>
    </nc>
  </rcc>
  <rcc rId="1374" sId="15" numFmtId="19">
    <nc r="O48">
      <v>44446</v>
    </nc>
  </rcc>
  <rcc rId="1375" sId="15" numFmtId="19">
    <nc r="P48">
      <v>44447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6" sId="16">
    <oc r="A11">
      <f>"CMA CGM ATTILA"</f>
    </oc>
    <nc r="A11">
      <f>"CMA CGM ATTILA"</f>
    </nc>
  </rcc>
  <rcc rId="1377" sId="16">
    <oc r="B11">
      <f>"0PGA3E1MA"</f>
    </oc>
    <nc r="B11">
      <f>"0PGA3E1MA"</f>
    </nc>
  </rcc>
  <rcc rId="1378" sId="16">
    <oc r="A12">
      <f>"CMA CGM TAGE"</f>
    </oc>
    <nc r="A12">
      <f>"CMA CGM TAGE"</f>
    </nc>
  </rcc>
  <rcc rId="1379" sId="16">
    <oc r="B12">
      <f>"0PGA5E1MA"</f>
    </oc>
    <nc r="B12">
      <f>"0PGA5E1MA"</f>
    </nc>
  </rcc>
  <rcc rId="1380" sId="16">
    <oc r="A13">
      <f>"CMA CGM ALMAVIVA"</f>
    </oc>
    <nc r="A13">
      <f>"CMA CGM ALMAVIVA"</f>
    </nc>
  </rcc>
  <rcc rId="1381" sId="16">
    <oc r="B13">
      <f>"0PGA7E1MA"</f>
    </oc>
    <nc r="B13">
      <f>"0PGA7E1MA"</f>
    </nc>
  </rcc>
  <rcc rId="1382" sId="16">
    <oc r="A14">
      <f>"CMA CGM SAMSON"</f>
    </oc>
    <nc r="A14">
      <f>"CMA CGM SAMSON"</f>
    </nc>
  </rcc>
  <rcc rId="1383" sId="16">
    <oc r="B14">
      <f>"0PGA9E1MA"</f>
    </oc>
    <nc r="B14">
      <f>"0PGA9E1MA"</f>
    </nc>
  </rcc>
  <rcc rId="1384" sId="16">
    <oc r="A15">
      <f>"CMA CGM MELISANDE"</f>
    </oc>
    <nc r="A15">
      <f>"CMA CGM MELISANDE"</f>
    </nc>
  </rcc>
  <rcc rId="1385" sId="16">
    <oc r="B15">
      <f>"0PGABE1MA"</f>
    </oc>
    <nc r="B15">
      <f>"0PGABE1MA"</f>
    </nc>
  </rcc>
  <rcc rId="1386" sId="16">
    <oc r="A16">
      <f>"CMA CGM BIANCA"</f>
    </oc>
    <nc r="A16">
      <f>"CMA CGM BIANCA"</f>
    </nc>
  </rcc>
  <rcc rId="1387" sId="16">
    <oc r="B16">
      <f>"0PGADE1MA"</f>
    </oc>
    <nc r="B16">
      <f>"0PGADE1MA"</f>
    </nc>
  </rcc>
  <rcc rId="1388" sId="16">
    <oc r="A17">
      <f>"CMA CGM FIGARO"</f>
    </oc>
    <nc r="A17">
      <f>"CMA CGM FIGARO"</f>
    </nc>
  </rcc>
  <rcc rId="1389" sId="16">
    <oc r="B17">
      <f>"0PGAFE1MA"</f>
    </oc>
    <nc r="B17">
      <f>"0PGAFE1MA"</f>
    </nc>
  </rcc>
  <rcc rId="1390" sId="16" numFmtId="19">
    <oc r="C12">
      <f>C11+7</f>
    </oc>
    <nc r="C12">
      <v>44391</v>
    </nc>
  </rcc>
  <rcc rId="1391" sId="16" numFmtId="19">
    <oc r="C13">
      <f>C12+7</f>
    </oc>
    <nc r="C13">
      <v>44396</v>
    </nc>
  </rcc>
  <rcc rId="1392" sId="16" numFmtId="19">
    <oc r="D12">
      <f>D11+7</f>
    </oc>
    <nc r="D12">
      <v>44392</v>
    </nc>
  </rcc>
  <rcc rId="1393" sId="16" numFmtId="19">
    <oc r="D13">
      <f>D12+7</f>
    </oc>
    <nc r="D13">
      <v>44397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E8">
    <dxf>
      <alignment horizontal="general"/>
    </dxf>
  </rfmt>
  <rcc rId="1394" sId="16" numFmtId="19">
    <oc r="E11" t="inlineStr">
      <is>
        <t>20 Jun</t>
      </is>
    </oc>
    <nc r="E11">
      <v>44391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5" sId="16" numFmtId="19">
    <oc r="G11" t="inlineStr">
      <is>
        <t>16 Jul</t>
      </is>
    </oc>
    <nc r="G11">
      <v>44387</v>
    </nc>
  </rcc>
  <rcc rId="1396" sId="16" numFmtId="19">
    <oc r="H11" t="inlineStr">
      <is>
        <t>17 Jul</t>
      </is>
    </oc>
    <nc r="H11">
      <v>44389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7" sId="16" numFmtId="19">
    <oc r="F11" t="inlineStr">
      <is>
        <t>20 Jun</t>
      </is>
    </oc>
    <nc r="F11">
      <v>44392</v>
    </nc>
  </rcc>
  <rcc rId="1398" sId="16" numFmtId="19">
    <oc r="E12">
      <f>E11+7</f>
    </oc>
    <nc r="E12">
      <v>44400</v>
    </nc>
  </rcc>
  <rcc rId="1399" sId="16" numFmtId="19">
    <oc r="E13">
      <f>E12+7</f>
    </oc>
    <nc r="E13">
      <v>44405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" sId="16" numFmtId="19">
    <oc r="G11">
      <v>44387</v>
    </oc>
    <nc r="G11">
      <v>44418</v>
    </nc>
  </rcc>
  <rcc rId="1401" sId="16" numFmtId="19">
    <oc r="H11">
      <v>44389</v>
    </oc>
    <nc r="H11">
      <v>44420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2" sId="16" numFmtId="19">
    <oc r="I11" t="inlineStr">
      <is>
        <t>19 Jul</t>
      </is>
    </oc>
    <nc r="I11">
      <v>44421</v>
    </nc>
  </rcc>
  <rcc rId="1403" sId="16" numFmtId="19">
    <oc r="J11" t="inlineStr">
      <is>
        <t>20 Jul</t>
      </is>
    </oc>
    <nc r="J11">
      <v>44422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4" sId="16" numFmtId="19">
    <oc r="K11" t="inlineStr">
      <is>
        <t>21 Jul</t>
      </is>
    </oc>
    <nc r="K11">
      <v>44424</v>
    </nc>
  </rcc>
  <rcc rId="1405" sId="16" numFmtId="19">
    <oc r="L11" t="inlineStr">
      <is>
        <t>22 Jul</t>
      </is>
    </oc>
    <nc r="L11">
      <v>44425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6" sId="16" numFmtId="19">
    <oc r="M11" t="inlineStr">
      <is>
        <t>24 Jul</t>
      </is>
    </oc>
    <nc r="M11">
      <v>44427</v>
    </nc>
  </rcc>
  <rcc rId="1407" sId="16" numFmtId="19">
    <oc r="N11" t="inlineStr">
      <is>
        <t>25 Jul</t>
      </is>
    </oc>
    <nc r="N11">
      <v>44428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G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H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I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J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K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L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M11" start="0" length="0">
    <dxf>
      <font>
        <sz val="10"/>
        <color indexed="12"/>
        <name val="Arial"/>
      </font>
      <fill>
        <patternFill>
          <bgColor theme="0"/>
        </patternFill>
      </fill>
    </dxf>
  </rfmt>
  <rfmt sheetId="16" sqref="N11" start="0" length="0">
    <dxf>
      <font>
        <sz val="10"/>
        <color indexed="12"/>
        <name val="Arial"/>
      </font>
      <fill>
        <patternFill>
          <bgColor theme="0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9" sId="6">
    <nc r="I12" t="inlineStr">
      <is>
        <t>14 Sep</t>
      </is>
    </nc>
  </rcc>
  <rcc rId="2340" sId="6">
    <nc r="J12" t="inlineStr">
      <is>
        <t>15 Sep</t>
      </is>
    </nc>
  </rcc>
  <rfmt sheetId="6" sqref="I8" start="0" length="0">
    <dxf>
      <alignment wrapText="1"/>
    </dxf>
  </rfmt>
  <rfmt sheetId="6" sqref="J8" start="0" length="0">
    <dxf/>
  </rfmt>
  <rcc rId="2341" sId="6">
    <oc r="K13" t="inlineStr">
      <is>
        <t>15 Aug</t>
      </is>
    </oc>
    <nc r="K13" t="inlineStr">
      <is>
        <t>26 Sep</t>
      </is>
    </nc>
  </rcc>
  <rcc rId="2342" sId="6">
    <oc r="L13" t="inlineStr">
      <is>
        <t>17 Aug</t>
      </is>
    </oc>
    <nc r="L13" t="inlineStr">
      <is>
        <t>28 Sep</t>
      </is>
    </nc>
  </rcc>
  <rcc rId="2343" sId="6">
    <oc r="K12" t="inlineStr">
      <is>
        <t>05 Aug</t>
      </is>
    </oc>
    <nc r="K12"/>
  </rcc>
  <rcc rId="2344" sId="6">
    <oc r="L12" t="inlineStr">
      <is>
        <t>07 Aug</t>
      </is>
    </oc>
    <nc r="L12"/>
  </rcc>
  <rcc rId="2345" sId="6">
    <oc r="K14" t="inlineStr">
      <is>
        <t>29 Aug</t>
      </is>
    </oc>
    <nc r="K14" t="inlineStr">
      <is>
        <t>10 Oct</t>
      </is>
    </nc>
  </rcc>
  <rcc rId="2346" sId="6">
    <oc r="L14" t="inlineStr">
      <is>
        <t>31 Aug</t>
      </is>
    </oc>
    <nc r="L14" t="inlineStr">
      <is>
        <t>12 Oct</t>
      </is>
    </nc>
  </rcc>
  <rcc rId="2347" sId="6">
    <oc r="K15" t="inlineStr">
      <is>
        <t>12 Sep</t>
      </is>
    </oc>
    <nc r="K15" t="inlineStr">
      <is>
        <t>24 Oct</t>
      </is>
    </nc>
  </rcc>
  <rcc rId="2348" sId="6">
    <oc r="L15" t="inlineStr">
      <is>
        <t>14 Sep</t>
      </is>
    </oc>
    <nc r="L15" t="inlineStr">
      <is>
        <t>26 Oct</t>
      </is>
    </nc>
  </rcc>
  <rcv guid="{2D64A94D-C66C-4FD3-8201-7F642E1B0F95}" action="delete"/>
  <rdn rId="0" localSheetId="1" customView="1" name="Z_2D64A94D_C66C_4FD3_8201_7F642E1B0F95_.wvu.Cols" hidden="1" oldHidden="1">
    <formula>'MENU '!$L:$L</formula>
    <oldFormula>'MENU '!$L:$L</oldFormula>
  </rdn>
  <rdn rId="0" localSheetId="2" customView="1" name="Z_2D64A94D_C66C_4FD3_8201_7F642E1B0F95_.wvu.PrintArea" hidden="1" oldHidden="1">
    <formula>'LGB DIRECT (SEA)'!$A$1:$F$38</formula>
    <oldFormula>'LGB DIRECT (SEA)'!$A$1:$F$38</oldFormula>
  </rdn>
  <rdn rId="0" localSheetId="3" customView="1" name="Z_2D64A94D_C66C_4FD3_8201_7F642E1B0F95_.wvu.PrintArea" hidden="1" oldHidden="1">
    <formula>'LGB VIA HKG (SEA)'!$A$1:$L$29</formula>
    <oldFormula>'LGB VIA HKG (SEA)'!$A$1:$L$29</oldFormula>
  </rdn>
  <rdn rId="0" localSheetId="4" customView="1" name="Z_2D64A94D_C66C_4FD3_8201_7F642E1B0F95_.wvu.PrintArea" hidden="1" oldHidden="1">
    <formula>'LAS -OAK DIRECT (SEA2)'!$A$1:$J$37</formula>
    <oldFormula>'LAS -OAK DIRECT (SEA2)'!$A$1:$J$37</oldFormula>
  </rdn>
  <rdn rId="0" localSheetId="5" customView="1" name="Z_2D64A94D_C66C_4FD3_8201_7F642E1B0F95_.wvu.Rows" hidden="1" oldHidden="1">
    <formula>'CANADA TS (CPNW)'!$51:$66</formula>
    <oldFormula>'CANADA TS (CPNW)'!$51:$66</oldFormula>
  </rdn>
  <rdn rId="0" localSheetId="6" customView="1" name="Z_2D64A94D_C66C_4FD3_8201_7F642E1B0F95_.wvu.PrintArea" hidden="1" oldHidden="1">
    <formula>'USEC DIRECT (AWE6) '!$A$1:$O$33</formula>
    <oldFormula>'USEC DIRECT (AWE6) '!$A$1:$O$33</oldFormula>
  </rdn>
  <rdn rId="0" localSheetId="7" customView="1" name="Z_2D64A94D_C66C_4FD3_8201_7F642E1B0F95_.wvu.Cols" hidden="1" oldHidden="1">
    <formula>'USEC DIRECT (AWE5)'!$G:$J</formula>
    <oldFormula>'USEC DIRECT (AWE5)'!$G:$J</oldFormula>
  </rdn>
  <rdn rId="0" localSheetId="10" customView="1" name="Z_2D64A94D_C66C_4FD3_8201_7F642E1B0F95_.wvu.PrintArea" hidden="1" oldHidden="1">
    <formula>'BOSTON VIA SHA (AWE1)'!$A$1:$L$34</formula>
    <oldFormula>'BOSTON VIA SHA (AWE1)'!$A$1:$L$34</oldFormula>
  </rdn>
  <rdn rId="0" localSheetId="13" customView="1" name="Z_2D64A94D_C66C_4FD3_8201_7F642E1B0F95_.wvu.PrintArea" hidden="1" oldHidden="1">
    <formula>'SEA-VAN VIA HKG (OPNW)'!$A$1:$N$42</formula>
    <oldFormula>'SEA-VAN VIA HKG (OPNW)'!$A$1:$N$42</oldFormula>
  </rdn>
  <rdn rId="0" localSheetId="14" customView="1" name="Z_2D64A94D_C66C_4FD3_8201_7F642E1B0F95_.wvu.Rows" hidden="1" oldHidden="1">
    <formula>'TACOMA VIA YTN (EPNW)'!$8:$22</formula>
    <oldFormula>'TACOMA VIA YTN (EPNW)'!$8:$22</oldFormula>
  </rdn>
  <rdn rId="0" localSheetId="15" customView="1" name="Z_2D64A94D_C66C_4FD3_8201_7F642E1B0F95_.wvu.PrintArea" hidden="1" oldHidden="1">
    <formula>'GULF VIA XMN (GME)'!$A$1:$O$38</formula>
    <oldFormula>'GULF VIA XMN (GME)'!$A$1:$O$38</oldFormula>
  </rdn>
  <rdn rId="0" localSheetId="15" customView="1" name="Z_2D64A94D_C66C_4FD3_8201_7F642E1B0F95_.wvu.Rows" hidden="1" oldHidden="1">
    <formula>'GULF VIA XMN (GME)'!$4:$38</formula>
    <oldFormula>'GULF VIA XMN (GME)'!$4:$38</oldFormula>
  </rdn>
  <rcv guid="{2D64A94D-C66C-4FD3-8201-7F642E1B0F95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qref="I46:P53" start="0" length="2147483647">
    <dxf>
      <font>
        <b val="0"/>
      </font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1" sId="15">
    <oc r="J49">
      <f>J48+7</f>
    </oc>
    <nc r="J49">
      <f>J48+7</f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2" sId="2">
    <oc r="A14" t="inlineStr">
      <is>
        <t>COSCO NETHERLANDS</t>
      </is>
    </oc>
    <nc r="A14" t="inlineStr">
      <is>
        <t>CMA CGM MARCO POLO</t>
      </is>
    </nc>
  </rcc>
  <rcc rId="1423" sId="2">
    <oc r="A15" t="inlineStr">
      <is>
        <t>COSCO SHIPPING DENALI</t>
      </is>
    </oc>
    <nc r="A15" t="inlineStr">
      <is>
        <t>CMA CGM CHILE</t>
      </is>
    </nc>
  </rcc>
  <rcc rId="1424" sId="2">
    <oc r="A16" t="inlineStr">
      <is>
        <t>COSCO ITALY</t>
      </is>
    </oc>
    <nc r="A16" t="inlineStr">
      <is>
        <t>CMA CGM T. JEFFERSON</t>
      </is>
    </nc>
  </rcc>
  <rcc rId="1425" sId="2">
    <oc r="A17" t="inlineStr">
      <is>
        <t>COSCO ENGLAND</t>
      </is>
    </oc>
    <nc r="A17" t="inlineStr">
      <is>
        <t>CMA CGM PEGASUS</t>
      </is>
    </nc>
  </rcc>
  <rcc rId="1426" sId="2">
    <oc r="A18" t="inlineStr">
      <is>
        <t>COSCO SHIPPING ANDES</t>
      </is>
    </oc>
    <nc r="A18" t="inlineStr">
      <is>
        <t>APL SENTOSA</t>
      </is>
    </nc>
  </rcc>
  <rcc rId="1427" sId="2">
    <oc r="B14" t="inlineStr">
      <is>
        <t>044E</t>
      </is>
    </oc>
    <nc r="B14" t="inlineStr">
      <is>
        <t>030</t>
      </is>
    </nc>
  </rcc>
  <rcc rId="1428" sId="2">
    <oc r="B15" t="inlineStr">
      <is>
        <t>020E</t>
      </is>
    </oc>
    <nc r="B15" t="inlineStr">
      <is>
        <t>006</t>
      </is>
    </nc>
  </rcc>
  <rcc rId="1429" sId="2">
    <oc r="B16" t="inlineStr">
      <is>
        <t>047E</t>
      </is>
    </oc>
    <nc r="B16" t="inlineStr">
      <is>
        <t>417</t>
      </is>
    </nc>
  </rcc>
  <rcc rId="1430" sId="2">
    <oc r="B17" t="inlineStr">
      <is>
        <t>046E</t>
      </is>
    </oc>
    <nc r="B17" t="inlineStr">
      <is>
        <t>040</t>
      </is>
    </nc>
  </rcc>
  <rcc rId="1431" sId="2">
    <oc r="B18" t="inlineStr">
      <is>
        <t>018E</t>
      </is>
    </oc>
    <nc r="B18" t="inlineStr">
      <is>
        <t>411</t>
      </is>
    </nc>
  </rcc>
  <rcc rId="1432" sId="2" numFmtId="19">
    <oc r="C14" t="inlineStr">
      <is>
        <t>07 Jun</t>
      </is>
    </oc>
    <nc r="C14">
      <v>44378</v>
    </nc>
  </rcc>
  <rcc rId="1433" sId="2" numFmtId="19">
    <oc r="C15" t="inlineStr">
      <is>
        <t>14 Jun</t>
      </is>
    </oc>
    <nc r="C15">
      <v>44385</v>
    </nc>
  </rcc>
  <rcc rId="1434" sId="2" numFmtId="19">
    <oc r="C16" t="inlineStr">
      <is>
        <t>21 Jun</t>
      </is>
    </oc>
    <nc r="C16">
      <v>44392</v>
    </nc>
  </rcc>
  <rcc rId="1435" sId="2" numFmtId="19">
    <oc r="C17" t="inlineStr">
      <is>
        <t>23 Jun</t>
      </is>
    </oc>
    <nc r="C17">
      <v>44399</v>
    </nc>
  </rcc>
  <rcc rId="1436" sId="2" numFmtId="19">
    <oc r="C18" t="inlineStr">
      <is>
        <t>30 Jun</t>
      </is>
    </oc>
    <nc r="C18">
      <v>44406</v>
    </nc>
  </rcc>
  <rcc rId="1437" sId="2" numFmtId="19">
    <oc r="D14" t="inlineStr">
      <is>
        <t>08 Jun</t>
      </is>
    </oc>
    <nc r="D14">
      <v>44379.75</v>
    </nc>
  </rcc>
  <rcc rId="1438" sId="2" numFmtId="19">
    <oc r="D15" t="inlineStr">
      <is>
        <t>15 Jun</t>
      </is>
    </oc>
    <nc r="D15">
      <v>44386</v>
    </nc>
  </rcc>
  <rcc rId="1439" sId="2" numFmtId="19">
    <oc r="D16" t="inlineStr">
      <is>
        <t>22 Jun</t>
      </is>
    </oc>
    <nc r="D16">
      <v>44393</v>
    </nc>
  </rcc>
  <rcc rId="1440" sId="2" numFmtId="19">
    <oc r="D17" t="inlineStr">
      <is>
        <t>24 Jun</t>
      </is>
    </oc>
    <nc r="D17">
      <v>44400</v>
    </nc>
  </rcc>
  <rcc rId="1441" sId="2" numFmtId="19">
    <oc r="D18" t="inlineStr">
      <is>
        <t>01 Jul</t>
      </is>
    </oc>
    <nc r="D18">
      <v>44407</v>
    </nc>
  </rcc>
  <rm rId="1442" sheetId="4" source="A14:D18" destination="A12:D16" sourceSheetId="2">
    <rcc rId="0" sId="4" dxf="1">
      <nc r="A12" t="inlineStr">
        <is>
          <t>CMA CGM MEXICO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2" t="inlineStr">
        <is>
          <t>0TUHRE1MA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2" t="inlineStr">
        <is>
          <t>08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2" t="inlineStr">
        <is>
          <t>09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A13" t="inlineStr">
        <is>
          <t>CMA CGM CORTE REAL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3" t="inlineStr">
        <is>
          <t>0TUHVE1MA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3" t="inlineStr">
        <is>
          <t>11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3" t="inlineStr">
        <is>
          <t>12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A14" t="inlineStr">
        <is>
          <t>CMA CGM J. MADISON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4" t="inlineStr">
        <is>
          <t>0TUHZE1MA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4" t="inlineStr">
        <is>
          <t>18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4" t="inlineStr">
        <is>
          <t>19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A15" t="inlineStr">
        <is>
          <t>CMA CGM MARCO POLO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5" t="inlineStr">
        <is>
          <t>0TUI3E1MA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5" t="inlineStr">
        <is>
          <t>28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5" t="inlineStr">
        <is>
          <t>30 Jun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A16" t="inlineStr">
        <is>
          <t>CMA CGM CHILE</t>
        </is>
      </nc>
      <ndxf>
        <font>
          <b/>
          <sz val="10"/>
          <color indexed="12"/>
          <name val="Arial"/>
          <family val="2"/>
          <scheme val="none"/>
        </font>
        <numFmt numFmtId="173" formatCode="[$-F400]h:mm:ss\ AM/PM"/>
        <alignment horizontal="left" vertical="center"/>
        <border outline="0">
          <left style="double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16" t="inlineStr">
        <is>
          <t>0TUI7E1MA</t>
        </is>
      </nc>
      <ndxf>
        <font>
          <sz val="11"/>
          <color rgb="FF0000FF"/>
          <name val="Calibri"/>
          <family val="2"/>
          <scheme val="minor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 hidden="1"/>
      </ndxf>
    </rcc>
    <rcc rId="0" sId="4" dxf="1">
      <nc r="C16" t="inlineStr">
        <is>
          <t>02 Jul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D16" t="inlineStr">
        <is>
          <t>03 Jul</t>
        </is>
      </nc>
      <ndxf>
        <font>
          <sz val="10"/>
          <color indexed="12"/>
          <name val="Arial"/>
          <family val="2"/>
          <scheme val="none"/>
        </font>
        <numFmt numFmtId="166" formatCode="[$-409]d\-mmm;@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c rId="1443" sId="4" numFmtId="19">
    <oc r="E12" t="inlineStr">
      <is>
        <t>12 Jun</t>
      </is>
    </oc>
    <nc r="E12">
      <v>44383</v>
    </nc>
  </rcc>
  <rcc rId="1444" sId="4" numFmtId="19">
    <oc r="E13" t="inlineStr">
      <is>
        <t>16 Jun</t>
      </is>
    </oc>
    <nc r="E13">
      <f>E12+7</f>
    </nc>
  </rcc>
  <rcc rId="1445" sId="4">
    <oc r="E14" t="inlineStr">
      <is>
        <t>22 Jun</t>
      </is>
    </oc>
    <nc r="E14">
      <f>E13+7</f>
    </nc>
  </rcc>
  <rcc rId="1446" sId="4">
    <oc r="E15" t="inlineStr">
      <is>
        <t>01 Jul</t>
      </is>
    </oc>
    <nc r="E15">
      <f>E14+7</f>
    </nc>
  </rcc>
  <rcc rId="1447" sId="4" odxf="1" dxf="1">
    <oc r="E16" t="inlineStr">
      <is>
        <t>07 Jul</t>
      </is>
    </oc>
    <nc r="E16">
      <f>E15+7</f>
    </nc>
    <odxf/>
    <ndxf/>
  </rcc>
  <rcc rId="1448" sId="4">
    <oc r="F13" t="inlineStr">
      <is>
        <t>17 Jun</t>
      </is>
    </oc>
    <nc r="F13">
      <f>F12+7</f>
    </nc>
  </rcc>
  <rcc rId="1449" sId="4">
    <oc r="F14" t="inlineStr">
      <is>
        <t>23 Jun</t>
      </is>
    </oc>
    <nc r="F14">
      <f>F13+7</f>
    </nc>
  </rcc>
  <rcc rId="1450" sId="4">
    <oc r="F15" t="inlineStr">
      <is>
        <t>03 Jul</t>
      </is>
    </oc>
    <nc r="F15">
      <f>F14+7</f>
    </nc>
  </rcc>
  <rcc rId="1451" sId="4">
    <oc r="F16" t="inlineStr">
      <is>
        <t>08 Jul</t>
      </is>
    </oc>
    <nc r="F16">
      <f>F15+7</f>
    </nc>
  </rcc>
  <rcc rId="1452" sId="4" numFmtId="19">
    <oc r="F12" t="inlineStr">
      <is>
        <t>13 Jun</t>
      </is>
    </oc>
    <nc r="F12">
      <v>44384</v>
    </nc>
  </rcc>
  <rcc rId="1453" sId="4" numFmtId="19">
    <oc r="G12" t="inlineStr">
      <is>
        <t>05 Jul</t>
      </is>
    </oc>
    <nc r="G12">
      <v>44398</v>
    </nc>
  </rcc>
  <rcc rId="1454" sId="4">
    <oc r="G13" t="inlineStr">
      <is>
        <t>06 Jul</t>
      </is>
    </oc>
    <nc r="G13">
      <f>G12+7</f>
    </nc>
  </rcc>
  <rcc rId="1455" sId="4">
    <oc r="G14" t="inlineStr">
      <is>
        <t>08 Jul</t>
      </is>
    </oc>
    <nc r="G14">
      <f>G13+7</f>
    </nc>
  </rcc>
  <rcc rId="1456" sId="4">
    <oc r="G15" t="inlineStr">
      <is>
        <t>16 Jul</t>
      </is>
    </oc>
    <nc r="G15">
      <f>G14+7</f>
    </nc>
  </rcc>
  <rcc rId="1457" sId="4">
    <oc r="G16" t="inlineStr">
      <is>
        <t>22 Jul</t>
      </is>
    </oc>
    <nc r="G16">
      <f>G15+7</f>
    </nc>
  </rcc>
  <rcc rId="1458" sId="4" numFmtId="19">
    <oc r="H12" t="inlineStr">
      <is>
        <t>10 Jul</t>
      </is>
    </oc>
    <nc r="H12">
      <v>44403</v>
    </nc>
  </rcc>
  <rcc rId="1459" sId="4">
    <oc r="H13" t="inlineStr">
      <is>
        <t>11 Jul</t>
      </is>
    </oc>
    <nc r="H13">
      <f>H12+7</f>
    </nc>
  </rcc>
  <rcc rId="1460" sId="4">
    <oc r="H14" t="inlineStr">
      <is>
        <t>12 Jul</t>
      </is>
    </oc>
    <nc r="H14">
      <f>H13+7</f>
    </nc>
  </rcc>
  <rcc rId="1461" sId="4">
    <oc r="H15" t="inlineStr">
      <is>
        <t>23 Jul</t>
      </is>
    </oc>
    <nc r="H15">
      <f>H14+7</f>
    </nc>
  </rcc>
  <rcc rId="1462" sId="4">
    <oc r="H16" t="inlineStr">
      <is>
        <t>26 Jul</t>
      </is>
    </oc>
    <nc r="H16">
      <f>H15+7</f>
    </nc>
  </rcc>
  <rdn rId="0" localSheetId="1" customView="1" name="Z_29110A68_3EC6_4A67_B2F4_C5B07F9C3888_.wvu.Cols" hidden="1" oldHidden="1">
    <formula>'MENU '!$L:$L</formula>
  </rdn>
  <rdn rId="0" localSheetId="2" customView="1" name="Z_29110A68_3EC6_4A67_B2F4_C5B07F9C3888_.wvu.PrintArea" hidden="1" oldHidden="1">
    <formula>'LGB DIRECT (SEA)'!$A$1:$H$38</formula>
  </rdn>
  <rdn rId="0" localSheetId="3" customView="1" name="Z_29110A68_3EC6_4A67_B2F4_C5B07F9C3888_.wvu.PrintArea" hidden="1" oldHidden="1">
    <formula>'LGB VIA HKG (SEA)'!$A$1:$L$29</formula>
  </rdn>
  <rdn rId="0" localSheetId="4" customView="1" name="Z_29110A68_3EC6_4A67_B2F4_C5B07F9C3888_.wvu.PrintArea" hidden="1" oldHidden="1">
    <formula>'LAS -OAK DIRECT (SEA2)'!$A$1:$J$37</formula>
  </rdn>
  <rdn rId="0" localSheetId="5" customView="1" name="Z_29110A68_3EC6_4A67_B2F4_C5B07F9C3888_.wvu.PrintArea" hidden="1" oldHidden="1">
    <formula>'CANADA TS (CPNW)'!$A$1:$N$33</formula>
  </rdn>
  <rdn rId="0" localSheetId="5" customView="1" name="Z_29110A68_3EC6_4A67_B2F4_C5B07F9C3888_.wvu.Rows" hidden="1" oldHidden="1">
    <formula>'CANADA TS (CPNW)'!$51:$66</formula>
  </rdn>
  <rdn rId="0" localSheetId="6" customView="1" name="Z_29110A68_3EC6_4A67_B2F4_C5B07F9C3888_.wvu.PrintArea" hidden="1" oldHidden="1">
    <formula>'USEC DIRECT (AWE6) '!$A$1:$M$33</formula>
  </rdn>
  <rdn rId="0" localSheetId="10" customView="1" name="Z_29110A68_3EC6_4A67_B2F4_C5B07F9C3888_.wvu.PrintArea" hidden="1" oldHidden="1">
    <formula>'BOSTON VIA SHA (AWE1)'!$A$1:$L$34</formula>
  </rdn>
  <rdn rId="0" localSheetId="11" customView="1" name="Z_29110A68_3EC6_4A67_B2F4_C5B07F9C3888_.wvu.PrintArea" hidden="1" oldHidden="1">
    <formula>'BALTIMORE VIA HKG (AWE3)'!$A$1:$L$38</formula>
  </rdn>
  <rdn rId="0" localSheetId="13" customView="1" name="Z_29110A68_3EC6_4A67_B2F4_C5B07F9C3888_.wvu.PrintArea" hidden="1" oldHidden="1">
    <formula>'SEA-VAN VIA HKG (OPNW)'!$A$1:$N$42</formula>
  </rdn>
  <rdn rId="0" localSheetId="14" customView="1" name="Z_29110A68_3EC6_4A67_B2F4_C5B07F9C3888_.wvu.Rows" hidden="1" oldHidden="1">
    <formula>'TACOMA VIA YTN (EPNW)'!$8:$22</formula>
  </rdn>
  <rdn rId="0" localSheetId="15" customView="1" name="Z_29110A68_3EC6_4A67_B2F4_C5B07F9C3888_.wvu.PrintArea" hidden="1" oldHidden="1">
    <formula>'GULF VIA XMN (GME)'!$A$1:$Q$68</formula>
  </rdn>
  <rdn rId="0" localSheetId="15" customView="1" name="Z_29110A68_3EC6_4A67_B2F4_C5B07F9C3888_.wvu.Rows" hidden="1" oldHidden="1">
    <formula>'GULF VIA XMN (GME)'!$4:$38</formula>
  </rdn>
  <rcv guid="{29110A68-3EC6-4A67-B2F4-C5B07F9C3888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4:A18" start="0" length="0">
    <dxf>
      <border>
        <left style="thin">
          <color indexed="64"/>
        </left>
      </border>
    </dxf>
  </rfmt>
  <rfmt sheetId="2" sqref="A14:D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476" sId="4">
    <nc r="A17" t="inlineStr">
      <is>
        <t>APL GWANGYANG</t>
      </is>
    </nc>
  </rcc>
  <rcc rId="1477" sId="4">
    <nc r="A18" t="inlineStr">
      <is>
        <t>CMA CGM BRAZIL</t>
      </is>
    </nc>
  </rcc>
  <rcc rId="1478" sId="4" numFmtId="19">
    <oc r="C13">
      <v>44385</v>
    </oc>
    <nc r="C13">
      <f>C12+7</f>
    </nc>
  </rcc>
  <rcc rId="1479" sId="4" numFmtId="19">
    <oc r="C14">
      <v>44392</v>
    </oc>
    <nc r="C14">
      <f>C13+7</f>
    </nc>
  </rcc>
  <rcc rId="1480" sId="4" numFmtId="19">
    <oc r="C15">
      <v>44399</v>
    </oc>
    <nc r="C15">
      <f>C14+7</f>
    </nc>
  </rcc>
  <rcc rId="1481" sId="4" numFmtId="19">
    <oc r="C16">
      <v>44406</v>
    </oc>
    <nc r="C16">
      <f>C15+7</f>
    </nc>
  </rcc>
  <rcc rId="1482" sId="4" odxf="1" dxf="1">
    <nc r="C17">
      <f>C16+7</f>
    </nc>
    <odxf/>
    <ndxf/>
  </rcc>
  <rcc rId="1483" sId="4" odxf="1" dxf="1">
    <nc r="C18">
      <f>C17+7</f>
    </nc>
    <odxf/>
    <ndxf/>
  </rcc>
  <rcc rId="1484" sId="4" numFmtId="19">
    <oc r="D13">
      <v>44386</v>
    </oc>
    <nc r="D13">
      <f>D12+7</f>
    </nc>
  </rcc>
  <rcc rId="1485" sId="4" numFmtId="19">
    <oc r="D14">
      <v>44393</v>
    </oc>
    <nc r="D14">
      <f>D13+7</f>
    </nc>
  </rcc>
  <rcc rId="1486" sId="4" numFmtId="19">
    <oc r="D15">
      <v>44400</v>
    </oc>
    <nc r="D15">
      <f>D14+7</f>
    </nc>
  </rcc>
  <rcc rId="1487" sId="4" numFmtId="19">
    <oc r="D16">
      <v>44407</v>
    </oc>
    <nc r="D16">
      <f>D15+7</f>
    </nc>
  </rcc>
  <rcc rId="1488" sId="4" odxf="1" dxf="1">
    <nc r="D17">
      <f>D16+7</f>
    </nc>
    <odxf/>
    <ndxf/>
  </rcc>
  <rcc rId="1489" sId="4" odxf="1" dxf="1">
    <nc r="D18">
      <f>D17+7</f>
    </nc>
    <odxf/>
    <ndxf/>
  </rcc>
  <rcc rId="1490" sId="4">
    <oc r="E14">
      <f>E13+7</f>
    </oc>
    <nc r="E14">
      <f>E13+7</f>
    </nc>
  </rcc>
  <rcc rId="1491" sId="4">
    <oc r="E15">
      <f>E14+7</f>
    </oc>
    <nc r="E15">
      <f>E14+7</f>
    </nc>
  </rcc>
  <rcc rId="1492" sId="4">
    <oc r="E16">
      <f>E15+7</f>
    </oc>
    <nc r="E16">
      <f>E15+7</f>
    </nc>
  </rcc>
  <rcc rId="1493" sId="4">
    <nc r="E17">
      <f>E16+7</f>
    </nc>
  </rcc>
  <rcc rId="1494" sId="4">
    <nc r="E18">
      <f>E17+7</f>
    </nc>
  </rcc>
  <rcc rId="1495" sId="4">
    <oc r="F14">
      <f>F13+7</f>
    </oc>
    <nc r="F14">
      <f>F13+7</f>
    </nc>
  </rcc>
  <rcc rId="1496" sId="4">
    <oc r="F15">
      <f>F14+7</f>
    </oc>
    <nc r="F15">
      <f>F14+7</f>
    </nc>
  </rcc>
  <rcc rId="1497" sId="4">
    <oc r="F16">
      <f>F15+7</f>
    </oc>
    <nc r="F16">
      <f>F15+7</f>
    </nc>
  </rcc>
  <rcc rId="1498" sId="4">
    <nc r="F17">
      <f>F16+7</f>
    </nc>
  </rcc>
  <rcc rId="1499" sId="4">
    <nc r="F18">
      <f>F17+7</f>
    </nc>
  </rcc>
  <rcc rId="1500" sId="4">
    <nc r="G17">
      <f>G16+7</f>
    </nc>
  </rcc>
  <rcc rId="1501" sId="4">
    <nc r="G18">
      <f>G17+7</f>
    </nc>
  </rcc>
  <rcc rId="1502" sId="4">
    <nc r="H17">
      <f>H16+7</f>
    </nc>
  </rcc>
  <rcc rId="1503" sId="4">
    <nc r="H18">
      <f>H17+7</f>
    </nc>
  </rcc>
  <rcc rId="1504" sId="4" odxf="1" dxf="1">
    <nc r="I17" t="inlineStr">
      <is>
        <t>omit</t>
      </is>
    </nc>
    <odxf/>
    <ndxf/>
  </rcc>
  <rcc rId="1505" sId="4" odxf="1" dxf="1">
    <nc r="I18" t="inlineStr">
      <is>
        <t>omit</t>
      </is>
    </nc>
    <odxf/>
    <ndxf/>
  </rcc>
  <rcc rId="1506" sId="4" odxf="1" dxf="1">
    <nc r="B17" t="inlineStr">
      <is>
        <t>021</t>
      </is>
    </nc>
    <ndxf>
      <font>
        <b/>
        <sz val="10"/>
        <color indexed="12"/>
        <name val="Arial"/>
        <scheme val="minor"/>
      </font>
      <numFmt numFmtId="169" formatCode="000&quot;E&quot;"/>
      <alignment vertical="center"/>
      <protection locked="1" hidden="0"/>
    </ndxf>
  </rcc>
  <rcc rId="1507" sId="4" odxf="1" dxf="1">
    <nc r="B18" t="inlineStr">
      <is>
        <t>004</t>
      </is>
    </nc>
    <ndxf>
      <font>
        <b/>
        <sz val="10"/>
        <color indexed="12"/>
        <name val="Arial"/>
        <scheme val="minor"/>
      </font>
      <numFmt numFmtId="169" formatCode="000&quot;E&quot;"/>
      <alignment vertical="center"/>
      <protection locked="1" hidden="0"/>
    </ndxf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8" sId="2">
    <nc r="A19" t="inlineStr">
      <is>
        <t>COSCO ITALY</t>
      </is>
    </nc>
  </rcc>
  <rcc rId="1509" sId="2">
    <nc r="A20" t="inlineStr">
      <is>
        <t>COSCO SHIPPING DENALI</t>
      </is>
    </nc>
  </rcc>
  <rcc rId="1510" sId="2" odxf="1" s="1" dxf="1">
    <nc r="A14" t="inlineStr">
      <is>
        <t>COSCO ENGLAND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1" sId="2" odxf="1" s="1" dxf="1">
    <nc r="A15" t="inlineStr">
      <is>
        <t>COSCO PORTUGAL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2" sId="2" odxf="1" s="1" dxf="1">
    <nc r="A16" t="inlineStr">
      <is>
        <t>COSCO SHIPPING ANDES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3" sId="2" odxf="1" s="1" dxf="1">
    <nc r="A17" t="inlineStr">
      <is>
        <t>COSCO SPAIN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4" sId="2" odxf="1" s="1" dxf="1">
    <nc r="A18" t="inlineStr">
      <is>
        <t>COSCO NETHERLANDS</t>
      </is>
    </nc>
    <ndxf>
      <font>
        <b/>
        <sz val="10"/>
        <color indexed="12"/>
        <name val="Arial"/>
        <family val="2"/>
        <scheme val="none"/>
      </font>
      <border outline="0">
        <left style="double">
          <color indexed="64"/>
        </left>
      </border>
    </ndxf>
  </rcc>
  <rcc rId="1515" sId="2">
    <nc r="B19" t="inlineStr">
      <is>
        <t>048</t>
      </is>
    </nc>
  </rcc>
  <rcc rId="1516" sId="2">
    <nc r="B20" t="inlineStr">
      <is>
        <t>021</t>
      </is>
    </nc>
  </rcc>
  <rcc rId="1517" sId="2" odxf="1" s="1" dxf="1">
    <nc r="B14" t="inlineStr">
      <is>
        <t>046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cc rId="1518" sId="2" odxf="1" s="1" dxf="1">
    <nc r="B15" t="inlineStr">
      <is>
        <t>045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cc rId="1519" sId="2" odxf="1" s="1" dxf="1">
    <nc r="B16" t="inlineStr">
      <is>
        <t>018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cc rId="1520" sId="2" odxf="1" s="1" dxf="1">
    <nc r="B17" t="inlineStr">
      <is>
        <t>045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cc rId="1521" sId="2" odxf="1" s="1" dxf="1">
    <nc r="B18" t="inlineStr">
      <is>
        <t>045</t>
      </is>
    </nc>
    <ndxf>
      <font>
        <b/>
        <sz val="10"/>
        <color indexed="12"/>
        <name val="Arial"/>
        <family val="2"/>
        <scheme val="none"/>
      </font>
      <numFmt numFmtId="169" formatCode="000&quot;E&quot;"/>
      <alignment horizontal="center"/>
    </ndxf>
  </rcc>
  <rfmt sheetId="2" s="1" sqref="C14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4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C15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5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C16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6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C17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7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C18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fmt sheetId="2" s="1" sqref="D18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/>
    </dxf>
  </rfmt>
  <rcc rId="1522" sId="2" numFmtId="19">
    <nc r="C14">
      <v>44381</v>
    </nc>
  </rcc>
  <rcc rId="1523" sId="2">
    <nc r="C15">
      <f>C14+7</f>
    </nc>
  </rcc>
  <rcc rId="1524" sId="2">
    <nc r="C16">
      <f>C15+7</f>
    </nc>
  </rcc>
  <rcc rId="1525" sId="2">
    <nc r="C17">
      <f>C16+7</f>
    </nc>
  </rcc>
  <rcc rId="1526" sId="2">
    <nc r="C18">
      <f>C17+7</f>
    </nc>
  </rcc>
  <rcc rId="1527" sId="2">
    <nc r="C19">
      <f>C18+7</f>
    </nc>
  </rcc>
  <rcc rId="1528" sId="2">
    <nc r="C20">
      <f>C19+7</f>
    </nc>
  </rcc>
  <rcc rId="1529" sId="2" numFmtId="19">
    <nc r="D14">
      <v>44382</v>
    </nc>
  </rcc>
  <rcc rId="1530" sId="2">
    <nc r="D15">
      <f>D14+7</f>
    </nc>
  </rcc>
  <rcc rId="1531" sId="2">
    <nc r="D16">
      <f>D15+7</f>
    </nc>
  </rcc>
  <rcc rId="1532" sId="2">
    <nc r="D17">
      <f>D16+7</f>
    </nc>
  </rcc>
  <rcc rId="1533" sId="2">
    <nc r="D18">
      <f>D17+7</f>
    </nc>
  </rcc>
  <rcc rId="1534" sId="2">
    <nc r="D19">
      <f>D18+7</f>
    </nc>
  </rcc>
  <rcc rId="1535" sId="2">
    <nc r="D20">
      <f>D19+7</f>
    </nc>
  </rcc>
  <rcc rId="1536" sId="2" numFmtId="19">
    <oc r="E14" t="inlineStr">
      <is>
        <t>11 Jun</t>
      </is>
    </oc>
    <nc r="E14">
      <v>44385</v>
    </nc>
  </rcc>
  <rcc rId="1537" sId="2">
    <oc r="E15" t="inlineStr">
      <is>
        <t>18 Jun</t>
      </is>
    </oc>
    <nc r="E15">
      <f>E14+7</f>
    </nc>
  </rcc>
  <rcc rId="1538" sId="2">
    <oc r="E16" t="inlineStr">
      <is>
        <t>25 Jun</t>
      </is>
    </oc>
    <nc r="E16">
      <f>E15+7</f>
    </nc>
  </rcc>
  <rcc rId="1539" sId="2">
    <oc r="E17" t="inlineStr">
      <is>
        <t>27 Jun</t>
      </is>
    </oc>
    <nc r="E17">
      <f>E16+7</f>
    </nc>
  </rcc>
  <rcc rId="1540" sId="2">
    <oc r="E18" t="inlineStr">
      <is>
        <t>04 Jul</t>
      </is>
    </oc>
    <nc r="E18">
      <f>E17+7</f>
    </nc>
  </rcc>
  <rcc rId="1541" sId="2">
    <nc r="E19">
      <f>E18+7</f>
    </nc>
  </rcc>
  <rcc rId="1542" sId="2">
    <nc r="E20">
      <f>E19+7</f>
    </nc>
  </rcc>
  <rcc rId="1543" sId="2" numFmtId="19">
    <oc r="F14" t="inlineStr">
      <is>
        <t>12 Jun</t>
      </is>
    </oc>
    <nc r="F14">
      <v>44385</v>
    </nc>
  </rcc>
  <rcc rId="1544" sId="2">
    <oc r="F15" t="inlineStr">
      <is>
        <t>19 Jun</t>
      </is>
    </oc>
    <nc r="F15">
      <f>F14+7</f>
    </nc>
  </rcc>
  <rcc rId="1545" sId="2">
    <oc r="F16" t="inlineStr">
      <is>
        <t>26 Jun</t>
      </is>
    </oc>
    <nc r="F16">
      <f>F15+7</f>
    </nc>
  </rcc>
  <rcc rId="1546" sId="2">
    <oc r="F17" t="inlineStr">
      <is>
        <t>28 Jun</t>
      </is>
    </oc>
    <nc r="F17">
      <f>F16+7</f>
    </nc>
  </rcc>
  <rcc rId="1547" sId="2">
    <oc r="F18" t="inlineStr">
      <is>
        <t>05 Jul</t>
      </is>
    </oc>
    <nc r="F18">
      <f>F17+7</f>
    </nc>
  </rcc>
  <rcc rId="1548" sId="2">
    <nc r="F19">
      <f>F18+7</f>
    </nc>
  </rcc>
  <rcc rId="1549" sId="2">
    <nc r="F20">
      <f>F19+7</f>
    </nc>
  </rcc>
  <rcc rId="1550" sId="2" numFmtId="19">
    <oc r="G14" t="inlineStr">
      <is>
        <t>29 Jun</t>
      </is>
    </oc>
    <nc r="G14">
      <v>44401</v>
    </nc>
  </rcc>
  <rcc rId="1551" sId="2">
    <oc r="G15" t="inlineStr">
      <is>
        <t>06 Jul</t>
      </is>
    </oc>
    <nc r="G15">
      <f>G14+7</f>
    </nc>
  </rcc>
  <rcc rId="1552" sId="2">
    <oc r="G16" t="inlineStr">
      <is>
        <t>13 Jul</t>
      </is>
    </oc>
    <nc r="G16">
      <f>G15+7</f>
    </nc>
  </rcc>
  <rcc rId="1553" sId="2">
    <oc r="G17" t="inlineStr">
      <is>
        <t>15 Jul</t>
      </is>
    </oc>
    <nc r="G17">
      <f>G16+7</f>
    </nc>
  </rcc>
  <rcc rId="1554" sId="2">
    <oc r="G18" t="inlineStr">
      <is>
        <t>22 Jul</t>
      </is>
    </oc>
    <nc r="G18">
      <f>G17+7</f>
    </nc>
  </rcc>
  <rcc rId="1555" sId="2">
    <nc r="G19">
      <f>G18+7</f>
    </nc>
  </rcc>
  <rcc rId="1556" sId="2">
    <nc r="G20">
      <f>G19+7</f>
    </nc>
  </rcc>
  <rcc rId="1557" sId="2" numFmtId="19">
    <oc r="H14" t="inlineStr">
      <is>
        <t>04 Jul</t>
      </is>
    </oc>
    <nc r="H14">
      <v>44407</v>
    </nc>
  </rcc>
  <rcc rId="1558" sId="2">
    <oc r="H15" t="inlineStr">
      <is>
        <t>11 Jul</t>
      </is>
    </oc>
    <nc r="H15">
      <f>H14+7</f>
    </nc>
  </rcc>
  <rcc rId="1559" sId="2">
    <oc r="H16" t="inlineStr">
      <is>
        <t>18 Jul</t>
      </is>
    </oc>
    <nc r="H16">
      <f>H15+7</f>
    </nc>
  </rcc>
  <rcc rId="1560" sId="2">
    <oc r="H17" t="inlineStr">
      <is>
        <t>20 Jul</t>
      </is>
    </oc>
    <nc r="H17">
      <f>H16+7</f>
    </nc>
  </rcc>
  <rcc rId="1561" sId="2">
    <oc r="H18" t="inlineStr">
      <is>
        <t>27 Jul</t>
      </is>
    </oc>
    <nc r="H18">
      <f>H17+7</f>
    </nc>
  </rcc>
  <rcc rId="1562" sId="2">
    <nc r="H19">
      <f>H18+7</f>
    </nc>
  </rcc>
  <rcc rId="1563" sId="2">
    <nc r="H20">
      <f>H19+7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4" sId="3">
    <oc r="A18">
      <f>'USEC DIRECT (AWE4)'!A19</f>
    </oc>
    <nc r="A18"/>
  </rcc>
  <rcc rId="1565" sId="3">
    <oc r="B18">
      <f>'USEC DIRECT (AWE4)'!B19</f>
    </oc>
    <nc r="B18"/>
  </rcc>
  <rcc rId="1566" sId="3">
    <oc r="C18">
      <f>C17+7</f>
    </oc>
    <nc r="C18"/>
  </rcc>
  <rcc rId="1567" sId="3">
    <oc r="D18">
      <f>D17+7</f>
    </oc>
    <nc r="D18"/>
  </rcc>
  <rcc rId="1568" sId="3">
    <oc r="E18">
      <f>E17+7</f>
    </oc>
    <nc r="E18"/>
  </rcc>
  <rcc rId="1569" sId="3">
    <oc r="F18">
      <f>F17+7</f>
    </oc>
    <nc r="F18"/>
  </rcc>
  <rfmt sheetId="3" sqref="A11" start="0" length="0">
    <dxf>
      <border outline="0">
        <left style="double">
          <color indexed="64"/>
        </left>
      </border>
    </dxf>
  </rfmt>
  <rfmt sheetId="3" sqref="C11" start="0" length="0">
    <dxf>
      <fill>
        <patternFill patternType="none">
          <bgColor indexed="65"/>
        </patternFill>
      </fill>
    </dxf>
  </rfmt>
  <rfmt sheetId="3" sqref="D11" start="0" length="0">
    <dxf>
      <fill>
        <patternFill patternType="none">
          <bgColor indexed="65"/>
        </patternFill>
      </fill>
    </dxf>
  </rfmt>
  <rfmt sheetId="3" sqref="E11" start="0" length="0">
    <dxf>
      <fill>
        <patternFill patternType="none">
          <bgColor indexed="65"/>
        </patternFill>
      </fill>
    </dxf>
  </rfmt>
  <rfmt sheetId="3" sqref="F11" start="0" length="0">
    <dxf>
      <fill>
        <patternFill patternType="none">
          <bgColor indexed="65"/>
        </patternFill>
      </fill>
    </dxf>
  </rfmt>
  <rfmt sheetId="3" sqref="A12" start="0" length="0">
    <dxf>
      <border outline="0">
        <left style="double">
          <color indexed="64"/>
        </left>
      </border>
    </dxf>
  </rfmt>
  <rfmt sheetId="3" sqref="C12" start="0" length="0">
    <dxf>
      <fill>
        <patternFill patternType="none">
          <bgColor indexed="65"/>
        </patternFill>
      </fill>
    </dxf>
  </rfmt>
  <rfmt sheetId="3" sqref="D12" start="0" length="0">
    <dxf>
      <fill>
        <patternFill patternType="none">
          <bgColor indexed="65"/>
        </patternFill>
      </fill>
    </dxf>
  </rfmt>
  <rfmt sheetId="3" sqref="E12" start="0" length="0">
    <dxf>
      <fill>
        <patternFill patternType="none">
          <bgColor indexed="65"/>
        </patternFill>
      </fill>
    </dxf>
  </rfmt>
  <rfmt sheetId="3" sqref="F12" start="0" length="0">
    <dxf>
      <fill>
        <patternFill patternType="none">
          <bgColor indexed="65"/>
        </patternFill>
      </fill>
    </dxf>
  </rfmt>
  <rfmt sheetId="3" sqref="A13" start="0" length="0">
    <dxf>
      <border outline="0">
        <left style="double">
          <color indexed="64"/>
        </left>
      </border>
    </dxf>
  </rfmt>
  <rfmt sheetId="3" sqref="C13" start="0" length="0">
    <dxf>
      <fill>
        <patternFill patternType="none">
          <bgColor indexed="65"/>
        </patternFill>
      </fill>
    </dxf>
  </rfmt>
  <rfmt sheetId="3" sqref="D13" start="0" length="0">
    <dxf>
      <fill>
        <patternFill patternType="none">
          <bgColor indexed="65"/>
        </patternFill>
      </fill>
    </dxf>
  </rfmt>
  <rfmt sheetId="3" sqref="E13" start="0" length="0">
    <dxf>
      <fill>
        <patternFill patternType="none">
          <bgColor indexed="65"/>
        </patternFill>
      </fill>
    </dxf>
  </rfmt>
  <rfmt sheetId="3" sqref="F13" start="0" length="0">
    <dxf>
      <fill>
        <patternFill patternType="none">
          <bgColor indexed="65"/>
        </patternFill>
      </fill>
    </dxf>
  </rfmt>
  <rfmt sheetId="3" sqref="A14" start="0" length="0">
    <dxf>
      <border outline="0">
        <left style="double">
          <color indexed="64"/>
        </left>
      </border>
    </dxf>
  </rfmt>
  <rfmt sheetId="3" sqref="C14" start="0" length="0">
    <dxf>
      <fill>
        <patternFill patternType="none">
          <bgColor indexed="65"/>
        </patternFill>
      </fill>
    </dxf>
  </rfmt>
  <rfmt sheetId="3" sqref="D14" start="0" length="0">
    <dxf>
      <fill>
        <patternFill patternType="none">
          <bgColor indexed="65"/>
        </patternFill>
      </fill>
    </dxf>
  </rfmt>
  <rfmt sheetId="3" sqref="E14" start="0" length="0">
    <dxf>
      <fill>
        <patternFill patternType="none">
          <bgColor indexed="65"/>
        </patternFill>
      </fill>
    </dxf>
  </rfmt>
  <rfmt sheetId="3" sqref="F14" start="0" length="0">
    <dxf>
      <fill>
        <patternFill patternType="none">
          <bgColor indexed="65"/>
        </patternFill>
      </fill>
    </dxf>
  </rfmt>
  <rfmt sheetId="3" sqref="A15" start="0" length="0">
    <dxf>
      <border outline="0">
        <left style="double">
          <color indexed="64"/>
        </left>
      </border>
    </dxf>
  </rfmt>
  <rfmt sheetId="3" sqref="C15" start="0" length="0">
    <dxf>
      <fill>
        <patternFill patternType="none">
          <bgColor indexed="65"/>
        </patternFill>
      </fill>
    </dxf>
  </rfmt>
  <rfmt sheetId="3" sqref="D15" start="0" length="0">
    <dxf>
      <fill>
        <patternFill patternType="none">
          <bgColor indexed="65"/>
        </patternFill>
      </fill>
    </dxf>
  </rfmt>
  <rfmt sheetId="3" sqref="E15" start="0" length="0">
    <dxf>
      <fill>
        <patternFill patternType="none">
          <bgColor indexed="65"/>
        </patternFill>
      </fill>
    </dxf>
  </rfmt>
  <rfmt sheetId="3" sqref="F15" start="0" length="0">
    <dxf>
      <fill>
        <patternFill patternType="none">
          <bgColor indexed="65"/>
        </patternFill>
      </fill>
    </dxf>
  </rfmt>
  <rfmt sheetId="3" sqref="A16" start="0" length="0">
    <dxf>
      <border outline="0">
        <left style="double">
          <color indexed="64"/>
        </left>
      </border>
    </dxf>
  </rfmt>
  <rfmt sheetId="3" sqref="C16" start="0" length="0">
    <dxf>
      <fill>
        <patternFill patternType="none">
          <bgColor indexed="65"/>
        </patternFill>
      </fill>
    </dxf>
  </rfmt>
  <rfmt sheetId="3" sqref="D16" start="0" length="0">
    <dxf>
      <fill>
        <patternFill patternType="none">
          <bgColor indexed="65"/>
        </patternFill>
      </fill>
    </dxf>
  </rfmt>
  <rfmt sheetId="3" sqref="E16" start="0" length="0">
    <dxf>
      <fill>
        <patternFill patternType="none">
          <bgColor indexed="65"/>
        </patternFill>
      </fill>
    </dxf>
  </rfmt>
  <rfmt sheetId="3" sqref="F16" start="0" length="0">
    <dxf>
      <fill>
        <patternFill patternType="none">
          <bgColor indexed="65"/>
        </patternFill>
      </fill>
    </dxf>
  </rfmt>
  <rfmt sheetId="3" sqref="A17" start="0" length="0">
    <dxf>
      <border outline="0">
        <left style="double">
          <color indexed="64"/>
        </left>
      </border>
    </dxf>
  </rfmt>
  <rfmt sheetId="3" sqref="C17" start="0" length="0">
    <dxf>
      <fill>
        <patternFill patternType="none">
          <bgColor indexed="65"/>
        </patternFill>
      </fill>
    </dxf>
  </rfmt>
  <rfmt sheetId="3" sqref="D17" start="0" length="0">
    <dxf>
      <fill>
        <patternFill patternType="none">
          <bgColor indexed="65"/>
        </patternFill>
      </fill>
    </dxf>
  </rfmt>
  <rfmt sheetId="3" sqref="E17" start="0" length="0">
    <dxf>
      <fill>
        <patternFill patternType="none">
          <bgColor indexed="65"/>
        </patternFill>
      </fill>
    </dxf>
  </rfmt>
  <rfmt sheetId="3" sqref="F17" start="0" length="0">
    <dxf>
      <fill>
        <patternFill patternType="none">
          <bgColor indexed="65"/>
        </patternFill>
      </fill>
    </dxf>
  </rfmt>
  <rcc rId="1570" sId="3">
    <oc r="G11" t="inlineStr">
      <is>
        <t>COSCO SHIPPING DENALI</t>
      </is>
    </oc>
    <nc r="G11"/>
  </rcc>
  <rcc rId="1571" sId="3">
    <oc r="H11" t="inlineStr">
      <is>
        <t>018E</t>
      </is>
    </oc>
    <nc r="H11"/>
  </rcc>
  <rcc rId="1572" sId="3" numFmtId="19">
    <oc r="I11">
      <v>66.041666666666671</v>
    </oc>
    <nc r="I11"/>
  </rcc>
  <rcc rId="1573" sId="3" numFmtId="19">
    <oc r="J11">
      <v>67.041666666666671</v>
    </oc>
    <nc r="J11"/>
  </rcc>
  <rcc rId="1574" sId="3" numFmtId="19">
    <oc r="K11">
      <v>83.625</v>
    </oc>
    <nc r="K11"/>
  </rcc>
  <rcc rId="1575" sId="3" numFmtId="19">
    <oc r="L11">
      <v>90.125</v>
    </oc>
    <nc r="L11"/>
  </rcc>
  <rcc rId="1576" sId="3">
    <oc r="G12" t="inlineStr">
      <is>
        <t>COSCO ITALY</t>
      </is>
    </oc>
    <nc r="G12"/>
  </rcc>
  <rcc rId="1577" sId="3">
    <oc r="H12" t="inlineStr">
      <is>
        <t>045E</t>
      </is>
    </oc>
    <nc r="H12"/>
  </rcc>
  <rcc rId="1578" sId="3">
    <oc r="I12">
      <f>I11+7</f>
    </oc>
    <nc r="I12"/>
  </rcc>
  <rcc rId="1579" sId="3">
    <oc r="J12">
      <f>J11+7</f>
    </oc>
    <nc r="J12"/>
  </rcc>
  <rcc rId="1580" sId="3">
    <oc r="K12">
      <f>K11+7</f>
    </oc>
    <nc r="K12"/>
  </rcc>
  <rcc rId="1581" sId="3">
    <oc r="L12">
      <f>L11+7</f>
    </oc>
    <nc r="L12"/>
  </rcc>
  <rcc rId="1582" sId="3">
    <oc r="G13" t="inlineStr">
      <is>
        <t>COSCO ENGLAND</t>
      </is>
    </oc>
    <nc r="G13"/>
  </rcc>
  <rcc rId="1583" sId="3">
    <oc r="H13" t="inlineStr">
      <is>
        <t>044E</t>
      </is>
    </oc>
    <nc r="H13"/>
  </rcc>
  <rcc rId="1584" sId="3">
    <oc r="I13">
      <f>I12+7</f>
    </oc>
    <nc r="I13"/>
  </rcc>
  <rcc rId="1585" sId="3">
    <oc r="J13">
      <f>J12+7</f>
    </oc>
    <nc r="J13"/>
  </rcc>
  <rcc rId="1586" sId="3">
    <oc r="K13">
      <f>K12+7</f>
    </oc>
    <nc r="K13"/>
  </rcc>
  <rcc rId="1587" sId="3">
    <oc r="L13">
      <f>L12+7</f>
    </oc>
    <nc r="L13"/>
  </rcc>
  <rcc rId="1588" sId="3">
    <oc r="G14" t="inlineStr">
      <is>
        <t>COSCO SHIPPING ANDES</t>
      </is>
    </oc>
    <nc r="G14"/>
  </rcc>
  <rcc rId="1589" sId="3">
    <oc r="H14" t="inlineStr">
      <is>
        <t>016E</t>
      </is>
    </oc>
    <nc r="H14"/>
  </rcc>
  <rcc rId="1590" sId="3">
    <oc r="I14">
      <f>I13+7</f>
    </oc>
    <nc r="I14"/>
  </rcc>
  <rcc rId="1591" sId="3">
    <oc r="J14">
      <f>J13+7</f>
    </oc>
    <nc r="J14"/>
  </rcc>
  <rcc rId="1592" sId="3">
    <oc r="K14">
      <f>K13+7</f>
    </oc>
    <nc r="K14"/>
  </rcc>
  <rcc rId="1593" sId="3">
    <oc r="L14">
      <f>L13+7</f>
    </oc>
    <nc r="L14"/>
  </rcc>
  <rcc rId="1594" sId="3">
    <oc r="G15" t="inlineStr">
      <is>
        <t>COSCO PORTUGAL</t>
      </is>
    </oc>
    <nc r="G15"/>
  </rcc>
  <rcc rId="1595" sId="3">
    <oc r="H15" t="inlineStr">
      <is>
        <t>043E</t>
      </is>
    </oc>
    <nc r="H15"/>
  </rcc>
  <rcc rId="1596" sId="3">
    <oc r="I15">
      <f>I14+7</f>
    </oc>
    <nc r="I15"/>
  </rcc>
  <rcc rId="1597" sId="3">
    <oc r="J15">
      <f>J14+7</f>
    </oc>
    <nc r="J15"/>
  </rcc>
  <rcc rId="1598" sId="3">
    <oc r="K15">
      <f>K14+7</f>
    </oc>
    <nc r="K15"/>
  </rcc>
  <rcc rId="1599" sId="3">
    <oc r="L15">
      <f>L14+7</f>
    </oc>
    <nc r="L15"/>
  </rcc>
  <rcc rId="1600" sId="3">
    <oc r="G16" t="inlineStr">
      <is>
        <t>TBA</t>
      </is>
    </oc>
    <nc r="G16"/>
  </rcc>
  <rcc rId="1601" sId="3">
    <oc r="I16">
      <f>I15+7</f>
    </oc>
    <nc r="I16"/>
  </rcc>
  <rcc rId="1602" sId="3">
    <oc r="J16">
      <f>J15+7</f>
    </oc>
    <nc r="J16"/>
  </rcc>
  <rcc rId="1603" sId="3">
    <oc r="K16">
      <f>K15+7</f>
    </oc>
    <nc r="K16"/>
  </rcc>
  <rcc rId="1604" sId="3">
    <oc r="L16">
      <f>L15+7</f>
    </oc>
    <nc r="L16"/>
  </rcc>
  <rcc rId="1605" sId="3">
    <oc r="G17" t="inlineStr">
      <is>
        <t>TBA</t>
      </is>
    </oc>
    <nc r="G17"/>
  </rcc>
  <rcc rId="1606" sId="3">
    <oc r="I17">
      <f>I16+7</f>
    </oc>
    <nc r="I17"/>
  </rcc>
  <rcc rId="1607" sId="3">
    <oc r="J17">
      <f>J16+7</f>
    </oc>
    <nc r="J17"/>
  </rcc>
  <rcc rId="1608" sId="3">
    <oc r="K17">
      <f>K16+7</f>
    </oc>
    <nc r="K17"/>
  </rcc>
  <rcc rId="1609" sId="3">
    <oc r="L17">
      <f>L16+7</f>
    </oc>
    <nc r="L17"/>
  </rcc>
  <rcc rId="1610" sId="3">
    <oc r="G18" t="inlineStr">
      <is>
        <t>TBA</t>
      </is>
    </oc>
    <nc r="G18"/>
  </rcc>
  <rcc rId="1611" sId="3">
    <oc r="I18">
      <f>I17+7</f>
    </oc>
    <nc r="I18"/>
  </rcc>
  <rcc rId="1612" sId="3">
    <oc r="J18">
      <f>J17+7</f>
    </oc>
    <nc r="J18"/>
  </rcc>
  <rcc rId="1613" sId="3">
    <oc r="K18">
      <f>K17+7</f>
    </oc>
    <nc r="K18"/>
  </rcc>
  <rcc rId="1614" sId="3">
    <oc r="L18">
      <f>L17+7</f>
    </oc>
    <nc r="L18"/>
  </rcc>
  <rcc rId="1615" sId="2" numFmtId="19">
    <oc r="C15">
      <f>C14+7</f>
    </oc>
    <nc r="C15">
      <v>44390</v>
    </nc>
  </rcc>
  <rcc rId="1616" sId="2" numFmtId="19">
    <oc r="C16">
      <f>C15+7</f>
    </oc>
    <nc r="C16">
      <v>44390</v>
    </nc>
  </rcc>
  <rcc rId="1617" sId="2" numFmtId="19">
    <oc r="C17">
      <f>C16+7</f>
    </oc>
    <nc r="C17">
      <v>44396</v>
    </nc>
  </rcc>
  <rcc rId="1618" sId="2" numFmtId="19">
    <oc r="C18">
      <f>C17+7</f>
    </oc>
    <nc r="C18">
      <v>44412</v>
    </nc>
  </rcc>
  <rcc rId="1619" sId="2" numFmtId="19">
    <oc r="C19">
      <f>C18+7</f>
    </oc>
    <nc r="C19">
      <v>44413</v>
    </nc>
  </rcc>
  <rcc rId="1620" sId="2" numFmtId="19">
    <oc r="C20">
      <f>C19+7</f>
    </oc>
    <nc r="C20">
      <v>44418</v>
    </nc>
  </rcc>
  <rcc rId="1621" sId="2" numFmtId="19">
    <oc r="D15">
      <f>D14+7</f>
    </oc>
    <nc r="D15">
      <v>44391</v>
    </nc>
  </rcc>
  <rcc rId="1622" sId="2" numFmtId="19">
    <oc r="D16">
      <f>D15+7</f>
    </oc>
    <nc r="D16">
      <v>44391</v>
    </nc>
  </rcc>
  <rcc rId="1623" sId="2" numFmtId="19">
    <oc r="D17">
      <f>D16+7</f>
    </oc>
    <nc r="D17">
      <v>44397</v>
    </nc>
  </rcc>
  <rcc rId="1624" sId="2" numFmtId="19">
    <oc r="D18">
      <f>D17+7</f>
    </oc>
    <nc r="D18">
      <v>44413</v>
    </nc>
  </rcc>
  <rcc rId="1625" sId="2" numFmtId="19">
    <oc r="D19">
      <f>D18+7</f>
    </oc>
    <nc r="D19">
      <v>44414</v>
    </nc>
  </rcc>
  <rcc rId="1626" sId="2" numFmtId="19">
    <oc r="D20">
      <f>D19+7</f>
    </oc>
    <nc r="D20">
      <v>44419</v>
    </nc>
  </rcc>
  <ris rId="1627" sheetId="17" name="[COSCO SCHEDULE_ATD NORTH AMERICA CANADA IN JUL 2021.xlsx]Sheet1" sheetPosition="4"/>
  <rcc rId="1628" sId="2" numFmtId="19">
    <oc r="E15">
      <f>E14+7</f>
    </oc>
    <nc r="E15">
      <v>44394</v>
    </nc>
  </rcc>
  <rcc rId="1629" sId="2" numFmtId="19">
    <oc r="F15">
      <f>F14+7</f>
    </oc>
    <nc r="F15">
      <v>44394</v>
    </nc>
  </rcc>
  <rcc rId="1630" sId="2" xfDxf="1" dxf="1" numFmtId="19">
    <oc r="G15">
      <f>G14+7</f>
    </oc>
    <nc r="G15">
      <v>44410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1" sId="2" xfDxf="1" dxf="1" numFmtId="19">
    <oc r="H15">
      <f>H14+7</f>
    </oc>
    <nc r="H15">
      <v>44416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2" sId="2" xfDxf="1" dxf="1" numFmtId="19">
    <oc r="E16">
      <f>E15+7</f>
    </oc>
    <nc r="E16">
      <v>44394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3" sId="2" xfDxf="1" dxf="1" numFmtId="19">
    <oc r="F16">
      <f>F15+7</f>
    </oc>
    <nc r="F16">
      <v>44394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4" sId="2" xfDxf="1" dxf="1" numFmtId="19">
    <oc r="G16">
      <f>G15+7</f>
    </oc>
    <nc r="G16">
      <v>44409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" sId="2" xfDxf="1" dxf="1" numFmtId="19">
    <oc r="H16">
      <f>H15+7</f>
    </oc>
    <nc r="H16">
      <v>44415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" sId="2" xfDxf="1" dxf="1" numFmtId="19">
    <oc r="E17">
      <f>E16+7</f>
    </oc>
    <nc r="E17">
      <v>44400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" sId="2" xfDxf="1" dxf="1" numFmtId="19">
    <oc r="F17">
      <f>F16+7</f>
    </oc>
    <nc r="F17">
      <v>44400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" sId="2" xfDxf="1" dxf="1" numFmtId="19">
    <oc r="E18">
      <f>E17+7</f>
    </oc>
    <nc r="E18">
      <v>44416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" sId="2" xfDxf="1" dxf="1" numFmtId="19">
    <oc r="F18">
      <f>F17+7</f>
    </oc>
    <nc r="F18">
      <v>44416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" sId="2" xfDxf="1" dxf="1" numFmtId="19">
    <oc r="G18">
      <f>G17+7</f>
    </oc>
    <nc r="G18">
      <v>44432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H18" start="0" length="0">
    <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41" sId="2" xfDxf="1" dxf="1" numFmtId="19">
    <oc r="E19">
      <f>E18+7</f>
    </oc>
    <nc r="E19">
      <v>44417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" sId="2" xfDxf="1" dxf="1" numFmtId="19">
    <oc r="F19">
      <f>F18+7</f>
    </oc>
    <nc r="F19">
      <v>44417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" sId="2" xfDxf="1" dxf="1" numFmtId="19">
    <oc r="G19">
      <f>G18+7</f>
    </oc>
    <nc r="G19">
      <v>44433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xfDxf="1" sqref="H18" start="0" length="0">
    <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44" sId="2" numFmtId="19">
    <oc r="H18">
      <f>H17+7</f>
    </oc>
    <nc r="H18">
      <v>44438</v>
    </nc>
  </rcc>
  <rcc rId="1645" sId="2" xfDxf="1" dxf="1" numFmtId="19">
    <oc r="H19">
      <f>H18+7</f>
    </oc>
    <nc r="H19">
      <v>44439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6" sId="2" xfDxf="1" dxf="1" numFmtId="19">
    <oc r="E20">
      <f>E19+7</f>
    </oc>
    <nc r="E20">
      <v>44422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7" sId="2" xfDxf="1" dxf="1" numFmtId="19">
    <oc r="F20">
      <f>F19+7</f>
    </oc>
    <nc r="F20">
      <v>44422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8" sId="2" xfDxf="1" dxf="1" numFmtId="19">
    <oc r="G20">
      <f>G19+7</f>
    </oc>
    <nc r="G20">
      <v>44438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9" sId="2" xfDxf="1" dxf="1" numFmtId="19">
    <oc r="H20">
      <f>H19+7</f>
    </oc>
    <nc r="H20">
      <v>44444</v>
    </nc>
    <n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0" sId="3">
    <oc r="A11">
      <f>'USEC DIRECT (AWE4)'!A12</f>
    </oc>
    <nc r="A11" t="inlineStr">
      <is>
        <t>COSCO ENGLAND</t>
      </is>
    </nc>
  </rcc>
  <rcc rId="1651" sId="3">
    <oc r="B11">
      <f>'USEC DIRECT (AWE4)'!B12</f>
    </oc>
    <nc r="B11" t="inlineStr">
      <is>
        <t>046</t>
      </is>
    </nc>
  </rcc>
  <rcc rId="1652" sId="3" numFmtId="19">
    <oc r="C11">
      <f>'USEC DIRECT (AWE4)'!C12</f>
    </oc>
    <nc r="C11">
      <v>44381</v>
    </nc>
  </rcc>
  <rcc rId="1653" sId="3" numFmtId="19">
    <oc r="D11">
      <f>'USEC DIRECT (AWE4)'!D12</f>
    </oc>
    <nc r="D11">
      <v>44382</v>
    </nc>
  </rcc>
  <rcc rId="1654" sId="3" numFmtId="19">
    <oc r="E11">
      <f>'USEC DIRECT (AWE4)'!E12</f>
    </oc>
    <nc r="E11">
      <v>44385</v>
    </nc>
  </rcc>
  <rcc rId="1655" sId="3" numFmtId="19">
    <oc r="F11">
      <f>'USEC DIRECT (AWE4)'!F12</f>
    </oc>
    <nc r="F11">
      <v>44385</v>
    </nc>
  </rcc>
  <rcc rId="1656" sId="3">
    <oc r="A12">
      <f>'USEC DIRECT (AWE4)'!A13</f>
    </oc>
    <nc r="A12" t="inlineStr">
      <is>
        <t>COSCO PORTUGAL</t>
      </is>
    </nc>
  </rcc>
  <rcc rId="1657" sId="3">
    <oc r="B12">
      <f>'USEC DIRECT (AWE4)'!B13</f>
    </oc>
    <nc r="B12" t="inlineStr">
      <is>
        <t>045</t>
      </is>
    </nc>
  </rcc>
  <rcc rId="1658" sId="3" numFmtId="19">
    <oc r="C12">
      <f>C11+7</f>
    </oc>
    <nc r="C12">
      <v>44390</v>
    </nc>
  </rcc>
  <rcc rId="1659" sId="3" numFmtId="19">
    <oc r="D12">
      <f>D11+7</f>
    </oc>
    <nc r="D12">
      <v>44391</v>
    </nc>
  </rcc>
  <rcc rId="1660" sId="3" numFmtId="19">
    <oc r="E12">
      <f>E11+7</f>
    </oc>
    <nc r="E12">
      <v>44394</v>
    </nc>
  </rcc>
  <rcc rId="1661" sId="3" numFmtId="19">
    <oc r="F12">
      <f>F11+7</f>
    </oc>
    <nc r="F12">
      <v>44394</v>
    </nc>
  </rcc>
  <rcc rId="1662" sId="3">
    <oc r="A13">
      <f>'USEC DIRECT (AWE4)'!A14</f>
    </oc>
    <nc r="A13" t="inlineStr">
      <is>
        <t>COSCO SHIPPING ANDES</t>
      </is>
    </nc>
  </rcc>
  <rcc rId="1663" sId="3">
    <oc r="B13">
      <f>'USEC DIRECT (AWE4)'!B14</f>
    </oc>
    <nc r="B13" t="inlineStr">
      <is>
        <t>018</t>
      </is>
    </nc>
  </rcc>
  <rcc rId="1664" sId="3" numFmtId="19">
    <oc r="C13">
      <f>C12+7</f>
    </oc>
    <nc r="C13">
      <v>44390</v>
    </nc>
  </rcc>
  <rcc rId="1665" sId="3" numFmtId="19">
    <oc r="D13">
      <f>D12+7</f>
    </oc>
    <nc r="D13">
      <v>44391</v>
    </nc>
  </rcc>
  <rcc rId="1666" sId="3" numFmtId="19">
    <oc r="E13">
      <f>E12+7</f>
    </oc>
    <nc r="E13">
      <v>44394</v>
    </nc>
  </rcc>
  <rcc rId="1667" sId="3" numFmtId="19">
    <oc r="F13">
      <f>F12+7</f>
    </oc>
    <nc r="F13">
      <v>44394</v>
    </nc>
  </rcc>
  <rcc rId="1668" sId="3">
    <oc r="A14">
      <f>'USEC DIRECT (AWE4)'!A15</f>
    </oc>
    <nc r="A14" t="inlineStr">
      <is>
        <t>COSCO SPAIN</t>
      </is>
    </nc>
  </rcc>
  <rcc rId="1669" sId="3">
    <oc r="B14">
      <f>'USEC DIRECT (AWE4)'!B15</f>
    </oc>
    <nc r="B14" t="inlineStr">
      <is>
        <t>045</t>
      </is>
    </nc>
  </rcc>
  <rcc rId="1670" sId="3" numFmtId="19">
    <oc r="C14">
      <f>C13+7</f>
    </oc>
    <nc r="C14">
      <v>44396</v>
    </nc>
  </rcc>
  <rcc rId="1671" sId="3" numFmtId="19">
    <oc r="D14">
      <f>D13+7</f>
    </oc>
    <nc r="D14">
      <v>44397</v>
    </nc>
  </rcc>
  <rcc rId="1672" sId="3" numFmtId="19">
    <oc r="E14">
      <f>E13+7</f>
    </oc>
    <nc r="E14">
      <v>44400</v>
    </nc>
  </rcc>
  <rcc rId="1673" sId="3" numFmtId="19">
    <oc r="F14">
      <f>F13+7</f>
    </oc>
    <nc r="F14">
      <v>44400</v>
    </nc>
  </rcc>
  <rcc rId="1674" sId="3">
    <oc r="A15">
      <f>'USEC DIRECT (AWE4)'!A16</f>
    </oc>
    <nc r="A15" t="inlineStr">
      <is>
        <t>COSCO NETHERLANDS</t>
      </is>
    </nc>
  </rcc>
  <rcc rId="1675" sId="3">
    <oc r="B15">
      <f>'USEC DIRECT (AWE4)'!B16</f>
    </oc>
    <nc r="B15" t="inlineStr">
      <is>
        <t>045</t>
      </is>
    </nc>
  </rcc>
  <rcc rId="1676" sId="3" numFmtId="19">
    <oc r="C15">
      <f>C14+7</f>
    </oc>
    <nc r="C15">
      <v>44412</v>
    </nc>
  </rcc>
  <rcc rId="1677" sId="3" numFmtId="19">
    <oc r="D15">
      <f>D14+7</f>
    </oc>
    <nc r="D15">
      <v>44413</v>
    </nc>
  </rcc>
  <rcc rId="1678" sId="3" numFmtId="19">
    <oc r="E15">
      <f>E14+7</f>
    </oc>
    <nc r="E15">
      <v>44416</v>
    </nc>
  </rcc>
  <rcc rId="1679" sId="3" numFmtId="19">
    <oc r="F15">
      <f>F14+7</f>
    </oc>
    <nc r="F15">
      <v>44416</v>
    </nc>
  </rcc>
  <rcc rId="1680" sId="3">
    <oc r="A16">
      <f>'USEC DIRECT (AWE4)'!A17</f>
    </oc>
    <nc r="A16" t="inlineStr">
      <is>
        <t>COSCO ITALY</t>
      </is>
    </nc>
  </rcc>
  <rcc rId="1681" sId="3">
    <oc r="B16">
      <f>'USEC DIRECT (AWE4)'!B17</f>
    </oc>
    <nc r="B16" t="inlineStr">
      <is>
        <t>048</t>
      </is>
    </nc>
  </rcc>
  <rcc rId="1682" sId="3" numFmtId="19">
    <oc r="C16">
      <f>C15+7</f>
    </oc>
    <nc r="C16">
      <v>44413</v>
    </nc>
  </rcc>
  <rcc rId="1683" sId="3" numFmtId="19">
    <oc r="D16">
      <f>D15+7</f>
    </oc>
    <nc r="D16">
      <v>44414</v>
    </nc>
  </rcc>
  <rcc rId="1684" sId="3" numFmtId="19">
    <oc r="E16">
      <f>E15+7</f>
    </oc>
    <nc r="E16">
      <v>44417</v>
    </nc>
  </rcc>
  <rcc rId="1685" sId="3" numFmtId="19">
    <oc r="F16">
      <f>F15+7</f>
    </oc>
    <nc r="F16">
      <v>44417</v>
    </nc>
  </rcc>
  <rcc rId="1686" sId="3">
    <oc r="A17">
      <f>'USEC DIRECT (AWE4)'!A18</f>
    </oc>
    <nc r="A17" t="inlineStr">
      <is>
        <t>COSCO SHIPPING DENALI</t>
      </is>
    </nc>
  </rcc>
  <rcc rId="1687" sId="3">
    <oc r="B17">
      <f>'USEC DIRECT (AWE4)'!B18</f>
    </oc>
    <nc r="B17" t="inlineStr">
      <is>
        <t>021</t>
      </is>
    </nc>
  </rcc>
  <rcc rId="1688" sId="3" numFmtId="19">
    <oc r="C17">
      <f>C16+7</f>
    </oc>
    <nc r="C17">
      <v>44418</v>
    </nc>
  </rcc>
  <rcc rId="1689" sId="3" numFmtId="19">
    <oc r="D17">
      <f>D16+7</f>
    </oc>
    <nc r="D17">
      <v>44419</v>
    </nc>
  </rcc>
  <rcc rId="1690" sId="3" numFmtId="19">
    <oc r="E17">
      <f>E16+7</f>
    </oc>
    <nc r="E17">
      <v>44422</v>
    </nc>
  </rcc>
  <rcc rId="1691" sId="3" numFmtId="19">
    <oc r="F17">
      <f>F16+7</f>
    </oc>
    <nc r="F17">
      <v>44422</v>
    </nc>
  </rcc>
  <rcc rId="1692" sId="4" numFmtId="19">
    <oc r="C13">
      <f>C12+7</f>
    </oc>
    <nc r="C13">
      <v>44385</v>
    </nc>
  </rcc>
  <rcc rId="1693" sId="4" numFmtId="19">
    <oc r="C14">
      <f>C13+7</f>
    </oc>
    <nc r="C14">
      <v>44392</v>
    </nc>
  </rcc>
  <rcc rId="1694" sId="4" numFmtId="19">
    <oc r="C15">
      <f>C14+7</f>
    </oc>
    <nc r="C15">
      <v>44399</v>
    </nc>
  </rcc>
  <rcc rId="1695" sId="4" numFmtId="19">
    <oc r="C16">
      <f>C15+7</f>
    </oc>
    <nc r="C16">
      <v>44406</v>
    </nc>
  </rcc>
  <rcc rId="1696" sId="4" numFmtId="19">
    <oc r="C17">
      <f>C16+7</f>
    </oc>
    <nc r="C17">
      <v>44413</v>
    </nc>
  </rcc>
  <rcc rId="1697" sId="4" numFmtId="19">
    <oc r="C18">
      <f>C17+7</f>
    </oc>
    <nc r="C18">
      <v>44420</v>
    </nc>
  </rcc>
  <rcc rId="1698" sId="4" numFmtId="19">
    <oc r="D12">
      <v>44379.75</v>
    </oc>
    <nc r="D12">
      <v>44379</v>
    </nc>
  </rcc>
  <rcc rId="1699" sId="4" numFmtId="19">
    <oc r="D13">
      <f>D12+7</f>
    </oc>
    <nc r="D13">
      <v>44386</v>
    </nc>
  </rcc>
  <rcc rId="1700" sId="4" numFmtId="19">
    <oc r="D14">
      <f>D13+7</f>
    </oc>
    <nc r="D14">
      <v>44393</v>
    </nc>
  </rcc>
  <rcc rId="1701" sId="4" numFmtId="19">
    <oc r="D15">
      <f>D14+7</f>
    </oc>
    <nc r="D15">
      <v>44400</v>
    </nc>
  </rcc>
  <rcc rId="1702" sId="4" numFmtId="19">
    <oc r="D16">
      <f>D15+7</f>
    </oc>
    <nc r="D16">
      <v>44407</v>
    </nc>
  </rcc>
  <rcc rId="1703" sId="4" numFmtId="19">
    <oc r="D17">
      <f>D16+7</f>
    </oc>
    <nc r="D17">
      <v>44414</v>
    </nc>
  </rcc>
  <rcc rId="1704" sId="4" numFmtId="19">
    <oc r="D18">
      <f>D17+7</f>
    </oc>
    <nc r="D18">
      <v>44421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xfDxf="1" sqref="E12" start="0" length="0">
    <dxf>
      <font>
        <sz val="10"/>
        <color indexed="12"/>
        <name val="Arial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5" sId="3" odxf="1" dxf="1" numFmtId="19">
    <nc r="K11">
      <v>44401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06" sId="3" odxf="1" dxf="1" numFmtId="19">
    <nc r="L11">
      <v>44407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07" sId="3" odxf="1" dxf="1" numFmtId="19">
    <nc r="K12">
      <v>44410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08" sId="3" odxf="1" dxf="1" numFmtId="19">
    <nc r="L12">
      <v>44416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09" sId="3" odxf="1" dxf="1" numFmtId="19">
    <nc r="K13">
      <v>44409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10" sId="3" odxf="1" dxf="1" numFmtId="19">
    <nc r="L13">
      <v>44415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fmt sheetId="3" sqref="K14" start="0" length="0">
    <dxf>
      <fill>
        <patternFill patternType="none">
          <bgColor indexed="65"/>
        </patternFill>
      </fill>
    </dxf>
  </rfmt>
  <rfmt sheetId="3" sqref="L14" start="0" length="0">
    <dxf>
      <fill>
        <patternFill patternType="none">
          <bgColor indexed="65"/>
        </patternFill>
      </fill>
    </dxf>
  </rfmt>
  <rcc rId="1711" sId="3" odxf="1" dxf="1" numFmtId="19">
    <nc r="K15">
      <v>44432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12" sId="3" odxf="1" dxf="1" numFmtId="19">
    <nc r="L15">
      <v>44438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fmt sheetId="3" sqref="K16" start="0" length="0">
    <dxf>
      <fill>
        <patternFill patternType="none">
          <bgColor indexed="65"/>
        </patternFill>
      </fill>
    </dxf>
  </rfmt>
  <rfmt sheetId="3" sqref="L16" start="0" length="0">
    <dxf>
      <fill>
        <patternFill patternType="none">
          <bgColor indexed="65"/>
        </patternFill>
      </fill>
    </dxf>
  </rfmt>
  <rcc rId="1713" sId="3" odxf="1" dxf="1" numFmtId="19">
    <nc r="K17">
      <v>44438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cc rId="1714" sId="3" odxf="1" dxf="1" numFmtId="19">
    <nc r="L17">
      <v>44444</v>
    </nc>
    <odxf>
      <fill>
        <patternFill patternType="solid">
          <bgColor indexed="9"/>
        </patternFill>
      </fill>
    </odxf>
    <ndxf>
      <fill>
        <patternFill patternType="none">
          <bgColor indexed="65"/>
        </patternFill>
      </fill>
    </ndxf>
  </rcc>
  <rfmt sheetId="3" sqref="G11" start="0" length="0">
    <dxf>
      <border outline="0">
        <left style="thin">
          <color indexed="64"/>
        </left>
      </border>
    </dxf>
  </rfmt>
  <rfmt sheetId="3" sqref="H11" start="0" length="0">
    <dxf>
      <numFmt numFmtId="0" formatCode="General"/>
      <alignment horizontal="left"/>
    </dxf>
  </rfmt>
  <rfmt sheetId="3" sqref="I11" start="0" length="0">
    <dxf>
      <fill>
        <patternFill>
          <bgColor theme="0"/>
        </patternFill>
      </fill>
    </dxf>
  </rfmt>
  <rfmt sheetId="3" sqref="J11" start="0" length="0">
    <dxf>
      <fill>
        <patternFill>
          <bgColor theme="0"/>
        </patternFill>
      </fill>
    </dxf>
  </rfmt>
  <rfmt sheetId="3" sqref="G12" start="0" length="0">
    <dxf>
      <border outline="0">
        <left style="thin">
          <color indexed="64"/>
        </left>
      </border>
    </dxf>
  </rfmt>
  <rfmt sheetId="3" sqref="H12" start="0" length="0">
    <dxf>
      <numFmt numFmtId="0" formatCode="General"/>
      <alignment horizontal="left"/>
    </dxf>
  </rfmt>
  <rfmt sheetId="3" sqref="I12" start="0" length="0">
    <dxf>
      <fill>
        <patternFill>
          <bgColor theme="0"/>
        </patternFill>
      </fill>
    </dxf>
  </rfmt>
  <rfmt sheetId="3" sqref="J12" start="0" length="0">
    <dxf>
      <fill>
        <patternFill>
          <bgColor theme="0"/>
        </patternFill>
      </fill>
    </dxf>
  </rfmt>
  <rfmt sheetId="3" sqref="G14" start="0" length="0">
    <dxf>
      <alignment vertical="top"/>
      <border outline="0">
        <left style="thin">
          <color indexed="64"/>
        </left>
      </border>
    </dxf>
  </rfmt>
  <rfmt sheetId="3" sqref="H14" start="0" length="0">
    <dxf>
      <numFmt numFmtId="0" formatCode="General"/>
      <alignment horizontal="left" vertical="top"/>
    </dxf>
  </rfmt>
  <rfmt sheetId="3" sqref="I14" start="0" length="0">
    <dxf>
      <fill>
        <patternFill>
          <bgColor theme="0"/>
        </patternFill>
      </fill>
    </dxf>
  </rfmt>
  <rfmt sheetId="3" sqref="J14" start="0" length="0">
    <dxf>
      <fill>
        <patternFill>
          <bgColor theme="0"/>
        </patternFill>
      </fill>
    </dxf>
  </rfmt>
  <rfmt sheetId="3" sqref="I14" start="0" length="0">
    <dxf>
      <fill>
        <patternFill patternType="none">
          <bgColor indexed="65"/>
        </patternFill>
      </fill>
    </dxf>
  </rfmt>
  <rfmt sheetId="3" sqref="J14" start="0" length="0">
    <dxf>
      <fill>
        <patternFill patternType="none">
          <bgColor indexed="65"/>
        </patternFill>
      </fill>
    </dxf>
  </rfmt>
  <rcc rId="1715" sId="3">
    <nc r="G11" t="inlineStr">
      <is>
        <t>OOCL BERLIN</t>
      </is>
    </nc>
  </rcc>
  <rcc rId="1716" sId="3">
    <nc r="H11" t="inlineStr">
      <is>
        <t>037E</t>
      </is>
    </nc>
  </rcc>
  <rfmt sheetId="3" sqref="I11" start="0" length="0">
    <dxf>
      <fill>
        <patternFill patternType="none">
          <bgColor indexed="65"/>
        </patternFill>
      </fill>
    </dxf>
  </rfmt>
  <rfmt sheetId="3" sqref="J11" start="0" length="0">
    <dxf>
      <fill>
        <patternFill patternType="none">
          <bgColor indexed="65"/>
        </patternFill>
      </fill>
    </dxf>
  </rfmt>
  <rcc rId="1717" sId="3" numFmtId="19">
    <nc r="I11">
      <v>44378</v>
    </nc>
  </rcc>
  <rcc rId="1718" sId="3" numFmtId="19">
    <nc r="J11">
      <v>44379</v>
    </nc>
  </rcc>
  <rcc rId="1719" sId="3">
    <nc r="G12" t="inlineStr">
      <is>
        <t>COSCO EXCELLENCE</t>
      </is>
    </nc>
  </rcc>
  <rcc rId="1720" sId="3">
    <nc r="H12" t="inlineStr">
      <is>
        <t>057E</t>
      </is>
    </nc>
  </rcc>
  <rfmt sheetId="3" sqref="I12" start="0" length="0">
    <dxf>
      <fill>
        <patternFill patternType="none">
          <bgColor indexed="65"/>
        </patternFill>
      </fill>
    </dxf>
  </rfmt>
  <rfmt sheetId="3" sqref="J12" start="0" length="0">
    <dxf>
      <fill>
        <patternFill patternType="none">
          <bgColor indexed="65"/>
        </patternFill>
      </fill>
    </dxf>
  </rfmt>
  <rcc rId="1721" sId="3" numFmtId="19">
    <nc r="I12">
      <v>44385</v>
    </nc>
  </rcc>
  <rcc rId="1722" sId="3" numFmtId="19">
    <nc r="J12">
      <v>44386</v>
    </nc>
  </rcc>
  <rfmt sheetId="3" sqref="G13" start="0" length="0">
    <dxf>
      <alignment vertical="top"/>
      <border outline="0">
        <left style="thin">
          <color indexed="64"/>
        </left>
      </border>
    </dxf>
  </rfmt>
  <rfmt sheetId="3" sqref="H13" start="0" length="0">
    <dxf>
      <numFmt numFmtId="0" formatCode="General"/>
      <alignment horizontal="left" vertical="top"/>
    </dxf>
  </rfmt>
  <rfmt sheetId="3" sqref="I13" start="0" length="0">
    <dxf>
      <fill>
        <patternFill patternType="none">
          <bgColor indexed="65"/>
        </patternFill>
      </fill>
    </dxf>
  </rfmt>
  <rfmt sheetId="3" sqref="J13" start="0" length="0">
    <dxf>
      <fill>
        <patternFill patternType="none">
          <bgColor indexed="65"/>
        </patternFill>
      </fill>
    </dxf>
  </rfmt>
  <rcc rId="1723" sId="3">
    <nc r="G13" t="inlineStr">
      <is>
        <t>OOCL CHONGQING</t>
      </is>
    </nc>
  </rcc>
  <rcc rId="1724" sId="3">
    <nc r="H13" t="inlineStr">
      <is>
        <t>037E</t>
      </is>
    </nc>
  </rcc>
  <rcc rId="1725" sId="3" numFmtId="19">
    <nc r="I13">
      <v>44396</v>
    </nc>
  </rcc>
  <rcc rId="1726" sId="3" numFmtId="19">
    <nc r="J13">
      <v>44397</v>
    </nc>
  </rcc>
  <rcc rId="1727" sId="3">
    <nc r="G14" t="inlineStr">
      <is>
        <t>TBA</t>
      </is>
    </nc>
  </rcc>
  <rcc rId="1728" sId="3" odxf="1" dxf="1">
    <nc r="G15" t="inlineStr">
      <is>
        <t>OOCL POLAND</t>
      </is>
    </nc>
    <odxf>
      <border outline="0">
        <left style="double">
          <color indexed="64"/>
        </left>
      </border>
    </odxf>
    <ndxf>
      <border outline="0">
        <left style="thin">
          <color indexed="64"/>
        </left>
      </border>
    </ndxf>
  </rcc>
  <rcc rId="1729" sId="3" odxf="1" dxf="1">
    <nc r="H15" t="inlineStr">
      <is>
        <t>027E</t>
      </is>
    </nc>
    <odxf>
      <numFmt numFmtId="169" formatCode="000&quot;E&quot;"/>
      <alignment horizontal="center"/>
    </odxf>
    <ndxf>
      <numFmt numFmtId="0" formatCode="General"/>
      <alignment horizontal="left"/>
    </ndxf>
  </rcc>
  <rcc rId="1730" sId="3" odxf="1" dxf="1">
    <nc r="I15" t="inlineStr">
      <is>
        <t>05 Aug</t>
      </is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1731" sId="3" odxf="1" dxf="1">
    <nc r="J15" t="inlineStr">
      <is>
        <t>06 Aug</t>
      </is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1732" sId="3">
    <nc r="G16" t="inlineStr">
      <is>
        <t>TBA</t>
      </is>
    </nc>
  </rcc>
  <rcc rId="1733" sId="3" odxf="1" dxf="1">
    <nc r="G17" t="inlineStr">
      <is>
        <t>OOCL BRUSSELS</t>
      </is>
    </nc>
    <odxf>
      <alignment vertical="center"/>
      <border outline="0">
        <left style="double">
          <color indexed="64"/>
        </left>
      </border>
    </odxf>
    <ndxf>
      <alignment vertical="top"/>
      <border outline="0">
        <left style="thin">
          <color indexed="64"/>
        </left>
      </border>
    </ndxf>
  </rcc>
  <rcc rId="1734" sId="3" odxf="1" dxf="1">
    <nc r="H17" t="inlineStr">
      <is>
        <t>045E</t>
      </is>
    </nc>
    <odxf>
      <numFmt numFmtId="169" formatCode="000&quot;E&quot;"/>
      <alignment horizontal="center" vertical="center"/>
    </odxf>
    <ndxf>
      <numFmt numFmtId="0" formatCode="General"/>
      <alignment horizontal="left" vertical="top"/>
    </ndxf>
  </rcc>
  <rcc rId="1735" sId="3" odxf="1" dxf="1">
    <nc r="I17" t="inlineStr">
      <is>
        <t>12 Aug</t>
      </is>
    </nc>
    <odxf>
      <fill>
        <patternFill>
          <bgColor indexed="9"/>
        </patternFill>
      </fill>
    </odxf>
    <ndxf>
      <fill>
        <patternFill>
          <bgColor theme="0"/>
        </patternFill>
      </fill>
    </ndxf>
  </rcc>
  <rcc rId="1736" sId="3" odxf="1" dxf="1">
    <nc r="J17" t="inlineStr">
      <is>
        <t>13 Aug</t>
      </is>
    </nc>
    <odxf>
      <fill>
        <patternFill>
          <bgColor indexed="9"/>
        </patternFill>
      </fill>
    </odxf>
    <ndxf>
      <fill>
        <patternFill>
          <bgColor theme="0"/>
        </patternFill>
      </fill>
    </ndxf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9" sId="10">
    <oc r="A11" t="inlineStr">
      <is>
        <t>COSCO EXCELLENCE</t>
      </is>
    </oc>
    <nc r="A11" t="inlineStr">
      <is>
        <t>OOCL POLAND</t>
      </is>
    </nc>
  </rcc>
  <rcc rId="2010" sId="10">
    <oc r="B11" t="inlineStr">
      <is>
        <t>057E</t>
      </is>
    </oc>
    <nc r="B11" t="inlineStr">
      <is>
        <t>027E</t>
      </is>
    </nc>
  </rcc>
  <rcc rId="2011" sId="10">
    <oc r="C11" t="inlineStr">
      <is>
        <t>04 Jul</t>
      </is>
    </oc>
    <nc r="C11" t="inlineStr">
      <is>
        <t>07 Aug</t>
      </is>
    </nc>
  </rcc>
  <rcc rId="2012" sId="10">
    <oc r="D11" t="inlineStr">
      <is>
        <t>05 Jul</t>
      </is>
    </oc>
    <nc r="D11" t="inlineStr">
      <is>
        <t>08 Aug</t>
      </is>
    </nc>
  </rcc>
  <rcc rId="2013" sId="10">
    <oc r="E11" t="inlineStr">
      <is>
        <t>13 Jul</t>
      </is>
    </oc>
    <nc r="E11" t="inlineStr">
      <is>
        <t>15 Aug</t>
      </is>
    </nc>
  </rcc>
  <rcc rId="2014" sId="10">
    <oc r="F11" t="inlineStr">
      <is>
        <t>14 Jul</t>
      </is>
    </oc>
    <nc r="F11" t="inlineStr">
      <is>
        <t>16 Aug</t>
      </is>
    </nc>
  </rcc>
  <rcc rId="2015" sId="10">
    <oc r="A12" t="inlineStr">
      <is>
        <t>OOCL BERLIN</t>
      </is>
    </oc>
    <nc r="A12" t="inlineStr">
      <is>
        <t>OOCL BRUSSELS</t>
      </is>
    </nc>
  </rcc>
  <rcc rId="2016" sId="10">
    <oc r="B12" t="inlineStr">
      <is>
        <t>037E</t>
      </is>
    </oc>
    <nc r="B12" t="inlineStr">
      <is>
        <t>045E</t>
      </is>
    </nc>
  </rcc>
  <rcc rId="2017" sId="10">
    <oc r="C12" t="inlineStr">
      <is>
        <t>07 Jul</t>
      </is>
    </oc>
    <nc r="C12" t="inlineStr">
      <is>
        <t>15 Aug</t>
      </is>
    </nc>
  </rcc>
  <rcc rId="2018" sId="10">
    <oc r="D12" t="inlineStr">
      <is>
        <t>08 Jul</t>
      </is>
    </oc>
    <nc r="D12" t="inlineStr">
      <is>
        <t>16 Aug</t>
      </is>
    </nc>
  </rcc>
  <rcc rId="2019" sId="10">
    <oc r="E12" t="inlineStr">
      <is>
        <t>16 Jul</t>
      </is>
    </oc>
    <nc r="E12" t="inlineStr">
      <is>
        <t>24 Aug</t>
      </is>
    </nc>
  </rcc>
  <rcc rId="2020" sId="10">
    <oc r="F12" t="inlineStr">
      <is>
        <t>17 Jul</t>
      </is>
    </oc>
    <nc r="F12" t="inlineStr">
      <is>
        <t>25 Aug</t>
      </is>
    </nc>
  </rcc>
  <rcc rId="2021" sId="10">
    <oc r="A13" t="inlineStr">
      <is>
        <t>OOCL CHONGQING</t>
      </is>
    </oc>
    <nc r="A13"/>
  </rcc>
  <rcc rId="2022" sId="10">
    <oc r="B13" t="inlineStr">
      <is>
        <t>037E</t>
      </is>
    </oc>
    <nc r="B13"/>
  </rcc>
  <rcc rId="2023" sId="10">
    <oc r="C13" t="inlineStr">
      <is>
        <t>16 Jul</t>
      </is>
    </oc>
    <nc r="C13"/>
  </rcc>
  <rcc rId="2024" sId="10">
    <oc r="D13" t="inlineStr">
      <is>
        <t>17 Jul</t>
      </is>
    </oc>
    <nc r="D13"/>
  </rcc>
  <rcc rId="2025" sId="10">
    <oc r="E13" t="inlineStr">
      <is>
        <t>24 Jul</t>
      </is>
    </oc>
    <nc r="E13"/>
  </rcc>
  <rcc rId="2026" sId="10">
    <oc r="F13" t="inlineStr">
      <is>
        <t>25 Jul</t>
      </is>
    </oc>
    <nc r="F13"/>
  </rcc>
  <rcc rId="2027" sId="10">
    <oc r="A14" t="inlineStr">
      <is>
        <t>COSCO SHIPPING CAMELLIA</t>
      </is>
    </oc>
    <nc r="A14"/>
  </rcc>
  <rcc rId="2028" sId="10">
    <oc r="B14" t="inlineStr">
      <is>
        <t>011E</t>
      </is>
    </oc>
    <nc r="B14"/>
  </rcc>
  <rcc rId="2029" sId="10">
    <oc r="C14" t="inlineStr">
      <is>
        <t>18 Jul</t>
      </is>
    </oc>
    <nc r="C14"/>
  </rcc>
  <rcc rId="2030" sId="10">
    <oc r="D14" t="inlineStr">
      <is>
        <t>19 Jul</t>
      </is>
    </oc>
    <nc r="D14"/>
  </rcc>
  <rcc rId="2031" sId="10">
    <oc r="E14" t="inlineStr">
      <is>
        <t>27 Jul</t>
      </is>
    </oc>
    <nc r="E14"/>
  </rcc>
  <rcc rId="2032" sId="10">
    <oc r="F14" t="inlineStr">
      <is>
        <t>28 Jul</t>
      </is>
    </oc>
    <nc r="F14"/>
  </rcc>
  <rcc rId="2033" sId="10">
    <oc r="A15" t="inlineStr">
      <is>
        <t>OOCL KOREA</t>
      </is>
    </oc>
    <nc r="A15"/>
  </rcc>
  <rcc rId="2034" sId="10">
    <oc r="B15" t="inlineStr">
      <is>
        <t>035E</t>
      </is>
    </oc>
    <nc r="B15"/>
  </rcc>
  <rcc rId="2035" sId="10">
    <oc r="C15" t="inlineStr">
      <is>
        <t>25 Jul</t>
      </is>
    </oc>
    <nc r="C15"/>
  </rcc>
  <rcc rId="2036" sId="10">
    <oc r="D15" t="inlineStr">
      <is>
        <t>26 Jul</t>
      </is>
    </oc>
    <nc r="D15"/>
  </rcc>
  <rcc rId="2037" sId="10">
    <oc r="E15" t="inlineStr">
      <is>
        <t>03 Aug</t>
      </is>
    </oc>
    <nc r="E15"/>
  </rcc>
  <rcc rId="2038" sId="10">
    <oc r="F15" t="inlineStr">
      <is>
        <t>04 Aug</t>
      </is>
    </oc>
    <nc r="F15"/>
  </rcc>
  <rcc rId="2039" sId="10">
    <oc r="A16" t="inlineStr">
      <is>
        <t>OOCL POLAND</t>
      </is>
    </oc>
    <nc r="A16"/>
  </rcc>
  <rcc rId="2040" sId="10">
    <oc r="B16" t="inlineStr">
      <is>
        <t>027E</t>
      </is>
    </oc>
    <nc r="B16"/>
  </rcc>
  <rcc rId="2041" sId="10">
    <oc r="C16" t="inlineStr">
      <is>
        <t>01 Aug</t>
      </is>
    </oc>
    <nc r="C16"/>
  </rcc>
  <rcc rId="2042" sId="10">
    <oc r="D16" t="inlineStr">
      <is>
        <t>02 Aug</t>
      </is>
    </oc>
    <nc r="D16"/>
  </rcc>
  <rcc rId="2043" sId="10">
    <oc r="E16" t="inlineStr">
      <is>
        <t>10 Aug</t>
      </is>
    </oc>
    <nc r="E16"/>
  </rcc>
  <rcc rId="2044" sId="10">
    <oc r="F16" t="inlineStr">
      <is>
        <t>11 Aug</t>
      </is>
    </oc>
    <nc r="F16"/>
  </rcc>
  <rcc rId="2045" sId="10">
    <oc r="A17" t="inlineStr">
      <is>
        <t>OOCL BRUSSELS</t>
      </is>
    </oc>
    <nc r="A17"/>
  </rcc>
  <rcc rId="2046" sId="10">
    <oc r="B17" t="inlineStr">
      <is>
        <t>045E</t>
      </is>
    </oc>
    <nc r="B17"/>
  </rcc>
  <rcc rId="2047" sId="10">
    <oc r="C17" t="inlineStr">
      <is>
        <t>08 Aug</t>
      </is>
    </oc>
    <nc r="C17"/>
  </rcc>
  <rcc rId="2048" sId="10">
    <oc r="D17" t="inlineStr">
      <is>
        <t>09 Aug</t>
      </is>
    </oc>
    <nc r="D17"/>
  </rcc>
  <rcc rId="2049" sId="10">
    <oc r="E17" t="inlineStr">
      <is>
        <t>17 Aug</t>
      </is>
    </oc>
    <nc r="E17"/>
  </rcc>
  <rcc rId="2050" sId="10">
    <oc r="F17" t="inlineStr">
      <is>
        <t>18 Aug</t>
      </is>
    </oc>
    <nc r="F17"/>
  </rcc>
  <rcc rId="2051" sId="10">
    <oc r="A18" t="inlineStr">
      <is>
        <t>COSCO SHIPPING ROSE</t>
      </is>
    </oc>
    <nc r="A18"/>
  </rcc>
  <rcc rId="2052" sId="10">
    <oc r="B18" t="inlineStr">
      <is>
        <t>021E</t>
      </is>
    </oc>
    <nc r="B18"/>
  </rcc>
  <rcc rId="2053" sId="10">
    <oc r="C18" t="inlineStr">
      <is>
        <t>15 Aug</t>
      </is>
    </oc>
    <nc r="C18"/>
  </rcc>
  <rcc rId="2054" sId="10">
    <oc r="D18" t="inlineStr">
      <is>
        <t>16 Aug</t>
      </is>
    </oc>
    <nc r="D18"/>
  </rcc>
  <rcc rId="2055" sId="10">
    <oc r="E18" t="inlineStr">
      <is>
        <t>24 Aug</t>
      </is>
    </oc>
    <nc r="E18"/>
  </rcc>
  <rcc rId="2056" sId="10">
    <oc r="F18" t="inlineStr">
      <is>
        <t>25 Aug</t>
      </is>
    </oc>
    <nc r="F18"/>
  </rcc>
  <rcc rId="2057" sId="10">
    <oc r="G11" t="inlineStr">
      <is>
        <t>EVER LOVELY</t>
      </is>
    </oc>
    <nc r="G11" t="inlineStr">
      <is>
        <t>EVER FORE</t>
      </is>
    </nc>
  </rcc>
  <rcc rId="2058" sId="10">
    <oc r="H11" t="inlineStr">
      <is>
        <t>1014E</t>
      </is>
    </oc>
    <nc r="H11" t="inlineStr">
      <is>
        <t>1019E</t>
      </is>
    </nc>
  </rcc>
  <rcc rId="2059" sId="10">
    <oc r="G12" t="inlineStr">
      <is>
        <t>EVER FAITH</t>
      </is>
    </oc>
    <nc r="G12" t="inlineStr">
      <is>
        <t>EVER LIVING</t>
      </is>
    </nc>
  </rcc>
  <rcc rId="2060" sId="10">
    <oc r="H12" t="inlineStr">
      <is>
        <t>1015E</t>
      </is>
    </oc>
    <nc r="H12" t="inlineStr">
      <is>
        <t>1020E</t>
      </is>
    </nc>
  </rcc>
  <rcc rId="2061" sId="10">
    <oc r="G13" t="inlineStr">
      <is>
        <t>APL SOUTHAMPTON</t>
      </is>
    </oc>
    <nc r="G13" t="inlineStr">
      <is>
        <t>EVER LEGION</t>
      </is>
    </nc>
  </rcc>
  <rcc rId="2062" sId="10">
    <oc r="H13" t="inlineStr">
      <is>
        <t>0VC9RE1MA</t>
      </is>
    </oc>
    <nc r="H13" t="inlineStr">
      <is>
        <t>1021E</t>
      </is>
    </nc>
  </rcc>
  <rcc rId="2063" sId="10">
    <oc r="G14" t="inlineStr">
      <is>
        <t>EVER FORWARD</t>
      </is>
    </oc>
    <nc r="G14" t="inlineStr">
      <is>
        <t>EVER LADEN</t>
      </is>
    </nc>
  </rcc>
  <rcc rId="2064" sId="10">
    <oc r="H14" t="inlineStr">
      <is>
        <t>1017E</t>
      </is>
    </oc>
    <nc r="H14" t="inlineStr">
      <is>
        <t>1022E</t>
      </is>
    </nc>
  </rcc>
  <rcc rId="2065" sId="10">
    <oc r="G15" t="inlineStr">
      <is>
        <t>TO BE ADVISED 2(AWE1)</t>
      </is>
    </oc>
    <nc r="G15" t="inlineStr">
      <is>
        <t>EVER LENIENT</t>
      </is>
    </nc>
  </rcc>
  <rcc rId="2066" sId="10">
    <oc r="H15" t="inlineStr">
      <is>
        <t>0VC9VE1MA</t>
      </is>
    </oc>
    <nc r="H15" t="inlineStr">
      <is>
        <t>1023E</t>
      </is>
    </nc>
  </rcc>
  <rcc rId="2067" sId="10">
    <oc r="G16" t="inlineStr">
      <is>
        <t>EVER LEADING</t>
      </is>
    </oc>
    <nc r="G16" t="inlineStr">
      <is>
        <t>EVER LOVELY</t>
      </is>
    </nc>
  </rcc>
  <rcc rId="2068" sId="10">
    <oc r="H16" t="inlineStr">
      <is>
        <t>1019E</t>
      </is>
    </oc>
    <nc r="H16" t="inlineStr">
      <is>
        <t>1024E</t>
      </is>
    </nc>
  </rcc>
  <rcc rId="2069" sId="10">
    <oc r="G17" t="inlineStr">
      <is>
        <t>EVER LIVING</t>
      </is>
    </oc>
    <nc r="G17" t="inlineStr">
      <is>
        <t>EVER FAITH</t>
      </is>
    </nc>
  </rcc>
  <rcc rId="2070" sId="10">
    <oc r="H17" t="inlineStr">
      <is>
        <t>1020E</t>
      </is>
    </oc>
    <nc r="H17" t="inlineStr">
      <is>
        <t>1025E</t>
      </is>
    </nc>
  </rcc>
  <rcc rId="2071" sId="10">
    <oc r="G18" t="inlineStr">
      <is>
        <t>EVER LEGION</t>
      </is>
    </oc>
    <nc r="G18" t="inlineStr">
      <is>
        <t>APL SOUTHAMPTON</t>
      </is>
    </nc>
  </rcc>
  <rcc rId="2072" sId="10">
    <oc r="H18" t="inlineStr">
      <is>
        <t>1021E</t>
      </is>
    </oc>
    <nc r="H18" t="inlineStr">
      <is>
        <t>0VCABE1MA</t>
      </is>
    </nc>
  </rcc>
  <rcc rId="2073" sId="10">
    <oc r="I11" t="inlineStr">
      <is>
        <t>20 Jul</t>
      </is>
    </oc>
    <nc r="I11" t="inlineStr">
      <is>
        <t>21 Aug</t>
      </is>
    </nc>
  </rcc>
  <rcc rId="2074" sId="10">
    <oc r="J11" t="inlineStr">
      <is>
        <t>22 Jul</t>
      </is>
    </oc>
    <nc r="J11" t="inlineStr">
      <is>
        <t>23 Aug</t>
      </is>
    </nc>
  </rcc>
  <rcc rId="2075" sId="10">
    <oc r="I12" t="inlineStr">
      <is>
        <t>24 Jul</t>
      </is>
    </oc>
    <nc r="I12" t="inlineStr">
      <is>
        <t>31 Aug</t>
      </is>
    </nc>
  </rcc>
  <rcc rId="2076" sId="10">
    <oc r="J12" t="inlineStr">
      <is>
        <t>26 Jul</t>
      </is>
    </oc>
    <nc r="J12" t="inlineStr">
      <is>
        <t>02 Sep</t>
      </is>
    </nc>
  </rcc>
  <rcc rId="2077" sId="10">
    <oc r="I13" t="inlineStr">
      <is>
        <t>31 Jul</t>
      </is>
    </oc>
    <nc r="I13" t="inlineStr">
      <is>
        <t>10 Sep</t>
      </is>
    </nc>
  </rcc>
  <rcc rId="2078" sId="10">
    <oc r="J13" t="inlineStr">
      <is>
        <t>02 Aug</t>
      </is>
    </oc>
    <nc r="J13" t="inlineStr">
      <is>
        <t>12 Sep</t>
      </is>
    </nc>
  </rcc>
  <rcc rId="2079" sId="10">
    <oc r="I14" t="inlineStr">
      <is>
        <t>07 Aug</t>
      </is>
    </oc>
    <nc r="I14" t="inlineStr">
      <is>
        <t>15 Sep</t>
      </is>
    </nc>
  </rcc>
  <rcc rId="2080" sId="10">
    <oc r="J14" t="inlineStr">
      <is>
        <t>09 Aug</t>
      </is>
    </oc>
    <nc r="J14" t="inlineStr">
      <is>
        <t>17 Sep</t>
      </is>
    </nc>
  </rcc>
  <rcc rId="2081" sId="10">
    <oc r="I15" t="inlineStr">
      <is>
        <t>14 Aug</t>
      </is>
    </oc>
    <nc r="I15" t="inlineStr">
      <is>
        <t>19 Sep</t>
      </is>
    </nc>
  </rcc>
  <rcc rId="2082" sId="10">
    <oc r="J15" t="inlineStr">
      <is>
        <t>16 Aug</t>
      </is>
    </oc>
    <nc r="J15" t="inlineStr">
      <is>
        <t>21 Sep</t>
      </is>
    </nc>
  </rcc>
  <rcc rId="2083" sId="10">
    <oc r="I16" t="inlineStr">
      <is>
        <t>21 Aug</t>
      </is>
    </oc>
    <nc r="I16" t="inlineStr">
      <is>
        <t>25 Sep</t>
      </is>
    </nc>
  </rcc>
  <rcc rId="2084" sId="10">
    <oc r="J16" t="inlineStr">
      <is>
        <t>23 Aug</t>
      </is>
    </oc>
    <nc r="J16" t="inlineStr">
      <is>
        <t>27 Sep</t>
      </is>
    </nc>
  </rcc>
  <rcc rId="2085" sId="10">
    <oc r="I17" t="inlineStr">
      <is>
        <t>28 Aug</t>
      </is>
    </oc>
    <nc r="I17" t="inlineStr">
      <is>
        <t>02 Oct</t>
      </is>
    </nc>
  </rcc>
  <rcc rId="2086" sId="10">
    <oc r="J17" t="inlineStr">
      <is>
        <t>30 Aug</t>
      </is>
    </oc>
    <nc r="J17" t="inlineStr">
      <is>
        <t>04 Oct</t>
      </is>
    </nc>
  </rcc>
  <rcc rId="2087" sId="10">
    <oc r="I18" t="inlineStr">
      <is>
        <t>04 Sep</t>
      </is>
    </oc>
    <nc r="I18" t="inlineStr">
      <is>
        <t>09 Oct</t>
      </is>
    </nc>
  </rcc>
  <rcc rId="2088" sId="10">
    <oc r="J18" t="inlineStr">
      <is>
        <t>06 Sep</t>
      </is>
    </oc>
    <nc r="J18" t="inlineStr">
      <is>
        <t>11 Oct</t>
      </is>
    </nc>
  </rcc>
  <rcc rId="2089" sId="10">
    <oc r="K11" t="inlineStr">
      <is>
        <t>19 Aug</t>
      </is>
    </oc>
    <nc r="K11"/>
  </rcc>
  <rcc rId="2090" sId="10">
    <oc r="L11" t="inlineStr">
      <is>
        <t>20 Aug</t>
      </is>
    </oc>
    <nc r="L11"/>
  </rcc>
  <rcc rId="2091" sId="10">
    <oc r="K12" t="inlineStr">
      <is>
        <t/>
      </is>
    </oc>
    <nc r="K12" t="inlineStr">
      <is>
        <t>29 Sep</t>
      </is>
    </nc>
  </rcc>
  <rcc rId="2092" sId="10">
    <oc r="L12" t="inlineStr">
      <is>
        <t/>
      </is>
    </oc>
    <nc r="L12" t="inlineStr">
      <is>
        <t>30 Sep</t>
      </is>
    </nc>
  </rcc>
  <rcc rId="2093" sId="10">
    <oc r="K13" t="inlineStr">
      <is>
        <t>01 Sep</t>
      </is>
    </oc>
    <nc r="K13" t="inlineStr">
      <is>
        <t>06 Oct</t>
      </is>
    </nc>
  </rcc>
  <rcc rId="2094" sId="10">
    <oc r="L13" t="inlineStr">
      <is>
        <t>02 Sep</t>
      </is>
    </oc>
    <nc r="L13" t="inlineStr">
      <is>
        <t>07 Oct</t>
      </is>
    </nc>
  </rcc>
  <rcc rId="2095" sId="10">
    <oc r="K14" t="inlineStr">
      <is>
        <t>08 Sep</t>
      </is>
    </oc>
    <nc r="K14" t="inlineStr">
      <is>
        <t>13 Oct</t>
      </is>
    </nc>
  </rcc>
  <rcc rId="2096" sId="10">
    <oc r="L14" t="inlineStr">
      <is>
        <t>09 Sep</t>
      </is>
    </oc>
    <nc r="L14" t="inlineStr">
      <is>
        <t>14 Oct</t>
      </is>
    </nc>
  </rcc>
  <rcc rId="2097" sId="10">
    <oc r="K15" t="inlineStr">
      <is>
        <t>15 Sep</t>
      </is>
    </oc>
    <nc r="K15" t="inlineStr">
      <is>
        <t>20 Oct</t>
      </is>
    </nc>
  </rcc>
  <rcc rId="2098" sId="10">
    <oc r="L15" t="inlineStr">
      <is>
        <t>16 Sep</t>
      </is>
    </oc>
    <nc r="L15" t="inlineStr">
      <is>
        <t>21 Oct</t>
      </is>
    </nc>
  </rcc>
  <rcc rId="2099" sId="10">
    <oc r="K16" t="inlineStr">
      <is>
        <t>22 Sep</t>
      </is>
    </oc>
    <nc r="K16" t="inlineStr">
      <is>
        <t>27 Oct</t>
      </is>
    </nc>
  </rcc>
  <rcc rId="2100" sId="10">
    <oc r="L16" t="inlineStr">
      <is>
        <t>23 Sep</t>
      </is>
    </oc>
    <nc r="L16" t="inlineStr">
      <is>
        <t>28 Oct</t>
      </is>
    </nc>
  </rcc>
  <rcc rId="2101" sId="10">
    <oc r="K17" t="inlineStr">
      <is>
        <t>29 Sep</t>
      </is>
    </oc>
    <nc r="K17" t="inlineStr">
      <is>
        <t/>
      </is>
    </nc>
  </rcc>
  <rcc rId="2102" sId="10">
    <oc r="L17" t="inlineStr">
      <is>
        <t>30 Sep</t>
      </is>
    </oc>
    <nc r="L17" t="inlineStr">
      <is>
        <t/>
      </is>
    </nc>
  </rcc>
  <rcc rId="2103" sId="10">
    <oc r="K18">
      <f>K17+7</f>
    </oc>
    <nc r="K18" t="inlineStr">
      <is>
        <t>10 Nov</t>
      </is>
    </nc>
  </rcc>
  <rcc rId="2104" sId="10">
    <oc r="L18">
      <f>L17+7</f>
    </oc>
    <nc r="L18" t="inlineStr">
      <is>
        <t>11 Nov</t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5" sId="11">
    <oc r="A14" t="inlineStr">
      <is>
        <t>COSCO EXCELLENCE</t>
      </is>
    </oc>
    <nc r="A14" t="inlineStr">
      <is>
        <t>OOCL POLAND</t>
      </is>
    </nc>
  </rcc>
  <rcc rId="2106" sId="11">
    <oc r="B14" t="inlineStr">
      <is>
        <t>057E</t>
      </is>
    </oc>
    <nc r="B14" t="inlineStr">
      <is>
        <t>027E</t>
      </is>
    </nc>
  </rcc>
  <rcc rId="2107" sId="11">
    <oc r="C14" t="inlineStr">
      <is>
        <t>04 Jul</t>
      </is>
    </oc>
    <nc r="C14" t="inlineStr">
      <is>
        <t>07 Aug</t>
      </is>
    </nc>
  </rcc>
  <rcc rId="2108" sId="11">
    <oc r="D14" t="inlineStr">
      <is>
        <t>05 Jul</t>
      </is>
    </oc>
    <nc r="D14" t="inlineStr">
      <is>
        <t>08 Aug</t>
      </is>
    </nc>
  </rcc>
  <rcc rId="2109" sId="11">
    <oc r="E14" t="inlineStr">
      <is>
        <t>08 Jul</t>
      </is>
    </oc>
    <nc r="E14" t="inlineStr">
      <is>
        <t>10 Aug</t>
      </is>
    </nc>
  </rcc>
  <rcc rId="2110" sId="11">
    <oc r="F14" t="inlineStr">
      <is>
        <t>09 Jul</t>
      </is>
    </oc>
    <nc r="F14" t="inlineStr">
      <is>
        <t>11 Aug</t>
      </is>
    </nc>
  </rcc>
  <rcc rId="2111" sId="11">
    <oc r="A15" t="inlineStr">
      <is>
        <t>OOCL BERLIN</t>
      </is>
    </oc>
    <nc r="A15" t="inlineStr">
      <is>
        <t>OOCL BRUSSELS</t>
      </is>
    </nc>
  </rcc>
  <rcc rId="2112" sId="11">
    <oc r="B15" t="inlineStr">
      <is>
        <t>037E</t>
      </is>
    </oc>
    <nc r="B15" t="inlineStr">
      <is>
        <t>045E</t>
      </is>
    </nc>
  </rcc>
  <rcc rId="2113" sId="11">
    <oc r="C15" t="inlineStr">
      <is>
        <t>07 Jul</t>
      </is>
    </oc>
    <nc r="C15" t="inlineStr">
      <is>
        <t>15 Aug</t>
      </is>
    </nc>
  </rcc>
  <rcc rId="2114" sId="11">
    <oc r="D15" t="inlineStr">
      <is>
        <t>08 Jul</t>
      </is>
    </oc>
    <nc r="D15" t="inlineStr">
      <is>
        <t>16 Aug</t>
      </is>
    </nc>
  </rcc>
  <rcc rId="2115" sId="11">
    <oc r="E15" t="inlineStr">
      <is>
        <t>10 Jul</t>
      </is>
    </oc>
    <nc r="E15" t="inlineStr">
      <is>
        <t>19 Aug</t>
      </is>
    </nc>
  </rcc>
  <rcc rId="2116" sId="11">
    <oc r="F15" t="inlineStr">
      <is>
        <t>11 Jul</t>
      </is>
    </oc>
    <nc r="F15" t="inlineStr">
      <is>
        <t>20 Aug</t>
      </is>
    </nc>
  </rcc>
  <rcc rId="2117" sId="11">
    <oc r="A16" t="inlineStr">
      <is>
        <t>OOCL CHONGQING</t>
      </is>
    </oc>
    <nc r="A16"/>
  </rcc>
  <rcc rId="2118" sId="11">
    <oc r="B16" t="inlineStr">
      <is>
        <t>037E</t>
      </is>
    </oc>
    <nc r="B16"/>
  </rcc>
  <rcc rId="2119" sId="11">
    <oc r="C16" t="inlineStr">
      <is>
        <t>16 Jul</t>
      </is>
    </oc>
    <nc r="C16"/>
  </rcc>
  <rcc rId="2120" sId="11">
    <oc r="D16" t="inlineStr">
      <is>
        <t>17 Jul</t>
      </is>
    </oc>
    <nc r="D16"/>
  </rcc>
  <rcc rId="2121" sId="11">
    <oc r="E16" t="inlineStr">
      <is>
        <t>19 Jul</t>
      </is>
    </oc>
    <nc r="E16"/>
  </rcc>
  <rcc rId="2122" sId="11">
    <oc r="F16" t="inlineStr">
      <is>
        <t>20 Jul</t>
      </is>
    </oc>
    <nc r="F16"/>
  </rcc>
  <rcc rId="2123" sId="11">
    <oc r="A17" t="inlineStr">
      <is>
        <t>COSCO SHIPPING CAMELLIA</t>
      </is>
    </oc>
    <nc r="A17"/>
  </rcc>
  <rcc rId="2124" sId="11">
    <oc r="B17" t="inlineStr">
      <is>
        <t>011E</t>
      </is>
    </oc>
    <nc r="B17"/>
  </rcc>
  <rcc rId="2125" sId="11">
    <oc r="C17" t="inlineStr">
      <is>
        <t>18 Jul</t>
      </is>
    </oc>
    <nc r="C17"/>
  </rcc>
  <rcc rId="2126" sId="11">
    <oc r="D17" t="inlineStr">
      <is>
        <t>19 Jul</t>
      </is>
    </oc>
    <nc r="D17"/>
  </rcc>
  <rcc rId="2127" sId="11">
    <oc r="E17" t="inlineStr">
      <is>
        <t>22 Jul</t>
      </is>
    </oc>
    <nc r="E17"/>
  </rcc>
  <rcc rId="2128" sId="11">
    <oc r="F17" t="inlineStr">
      <is>
        <t>23 Jul</t>
      </is>
    </oc>
    <nc r="F17"/>
  </rcc>
  <rcc rId="2129" sId="11">
    <oc r="A18" t="inlineStr">
      <is>
        <t>OOCL KOREA</t>
      </is>
    </oc>
    <nc r="A18"/>
  </rcc>
  <rcc rId="2130" sId="11">
    <oc r="B18" t="inlineStr">
      <is>
        <t>035E</t>
      </is>
    </oc>
    <nc r="B18"/>
  </rcc>
  <rcc rId="2131" sId="11">
    <oc r="C18" t="inlineStr">
      <is>
        <t>25 Jul</t>
      </is>
    </oc>
    <nc r="C18"/>
  </rcc>
  <rcc rId="2132" sId="11">
    <oc r="D18" t="inlineStr">
      <is>
        <t>26 Jul</t>
      </is>
    </oc>
    <nc r="D18"/>
  </rcc>
  <rcc rId="2133" sId="11">
    <oc r="E18" t="inlineStr">
      <is>
        <t>29 Jul</t>
      </is>
    </oc>
    <nc r="E18"/>
  </rcc>
  <rcc rId="2134" sId="11">
    <oc r="F18" t="inlineStr">
      <is>
        <t>30 Jul</t>
      </is>
    </oc>
    <nc r="F18"/>
  </rcc>
  <rcc rId="2135" sId="11">
    <oc r="A19" t="inlineStr">
      <is>
        <t>OOCL POLAND</t>
      </is>
    </oc>
    <nc r="A19"/>
  </rcc>
  <rcc rId="2136" sId="11">
    <oc r="B19" t="inlineStr">
      <is>
        <t>027E</t>
      </is>
    </oc>
    <nc r="B19"/>
  </rcc>
  <rcc rId="2137" sId="11">
    <oc r="C19" t="inlineStr">
      <is>
        <t>01 Aug</t>
      </is>
    </oc>
    <nc r="C19"/>
  </rcc>
  <rcc rId="2138" sId="11">
    <oc r="D19" t="inlineStr">
      <is>
        <t>02 Aug</t>
      </is>
    </oc>
    <nc r="D19"/>
  </rcc>
  <rcc rId="2139" sId="11">
    <oc r="E19" t="inlineStr">
      <is>
        <t>05 Aug</t>
      </is>
    </oc>
    <nc r="E19"/>
  </rcc>
  <rcc rId="2140" sId="11">
    <oc r="F19" t="inlineStr">
      <is>
        <t>06 Aug</t>
      </is>
    </oc>
    <nc r="F19"/>
  </rcc>
  <rcc rId="2141" sId="11">
    <oc r="A20" t="inlineStr">
      <is>
        <t>OOCL BRUSSELS</t>
      </is>
    </oc>
    <nc r="A20"/>
  </rcc>
  <rcc rId="2142" sId="11">
    <oc r="B20" t="inlineStr">
      <is>
        <t>045E</t>
      </is>
    </oc>
    <nc r="B20"/>
  </rcc>
  <rcc rId="2143" sId="11">
    <oc r="C20" t="inlineStr">
      <is>
        <t>08 Aug</t>
      </is>
    </oc>
    <nc r="C20"/>
  </rcc>
  <rcc rId="2144" sId="11">
    <oc r="D20" t="inlineStr">
      <is>
        <t>09 Aug</t>
      </is>
    </oc>
    <nc r="D20"/>
  </rcc>
  <rcc rId="2145" sId="11">
    <oc r="E20" t="inlineStr">
      <is>
        <t>12 Aug</t>
      </is>
    </oc>
    <nc r="E20"/>
  </rcc>
  <rcc rId="2146" sId="11">
    <oc r="F20" t="inlineStr">
      <is>
        <t>13 Aug</t>
      </is>
    </oc>
    <nc r="F20"/>
  </rcc>
  <rcc rId="2147" sId="11">
    <oc r="A21" t="inlineStr">
      <is>
        <t>COSCO SHIPPING ROSE</t>
      </is>
    </oc>
    <nc r="A21"/>
  </rcc>
  <rcc rId="2148" sId="11">
    <oc r="B21" t="inlineStr">
      <is>
        <t>021E</t>
      </is>
    </oc>
    <nc r="B21"/>
  </rcc>
  <rcc rId="2149" sId="11">
    <oc r="C21" t="inlineStr">
      <is>
        <t>15 Aug</t>
      </is>
    </oc>
    <nc r="C21"/>
  </rcc>
  <rcc rId="2150" sId="11">
    <oc r="D21" t="inlineStr">
      <is>
        <t>16 Aug</t>
      </is>
    </oc>
    <nc r="D21"/>
  </rcc>
  <rcc rId="2151" sId="11">
    <oc r="E21" t="inlineStr">
      <is>
        <t>19 Aug</t>
      </is>
    </oc>
    <nc r="E21"/>
  </rcc>
  <rcc rId="2152" sId="11">
    <oc r="F21" t="inlineStr">
      <is>
        <t>20 Aug</t>
      </is>
    </oc>
    <nc r="F21"/>
  </rcc>
  <rcc rId="2153" sId="11">
    <oc r="G14" t="inlineStr">
      <is>
        <t>THALASSA PISTIS</t>
      </is>
    </oc>
    <nc r="G14" t="inlineStr">
      <is>
        <t>EVER FOREVER</t>
      </is>
    </nc>
  </rcc>
  <rcc rId="2154" sId="11">
    <oc r="H14" t="inlineStr">
      <is>
        <t>1105E</t>
      </is>
    </oc>
    <nc r="H14" t="inlineStr">
      <is>
        <t>1109E</t>
      </is>
    </nc>
  </rcc>
  <rcc rId="2155" sId="11">
    <oc r="G15" t="inlineStr">
      <is>
        <t>EVER FRANK</t>
      </is>
    </oc>
    <nc r="G15" t="inlineStr">
      <is>
        <t>EVER FORWARD</t>
      </is>
    </nc>
  </rcc>
  <rcc rId="2156" sId="11">
    <oc r="H15" t="inlineStr">
      <is>
        <t>1106E</t>
      </is>
    </oc>
    <nc r="H15" t="inlineStr">
      <is>
        <t>1110E</t>
      </is>
    </nc>
  </rcc>
  <rcc rId="2157" sId="11">
    <oc r="G16" t="inlineStr">
      <is>
        <t>TAIPEI TRIUMPH</t>
      </is>
    </oc>
    <nc r="G16" t="inlineStr">
      <is>
        <t>EVER FAIR</t>
      </is>
    </nc>
  </rcc>
  <rcc rId="2158" sId="11">
    <oc r="H16" t="inlineStr">
      <is>
        <t>1107E</t>
      </is>
    </oc>
    <nc r="H16" t="inlineStr">
      <is>
        <t>1111E</t>
      </is>
    </nc>
  </rcc>
  <rcc rId="2159" sId="11">
    <oc r="G17" t="inlineStr">
      <is>
        <t>TITAN</t>
      </is>
    </oc>
    <nc r="G17" t="inlineStr">
      <is>
        <t>EVER FORTUNE</t>
      </is>
    </nc>
  </rcc>
  <rcc rId="2160" sId="11">
    <oc r="H17" t="inlineStr">
      <is>
        <t>1108E</t>
      </is>
    </oc>
    <nc r="H17" t="inlineStr">
      <is>
        <t>1112E</t>
      </is>
    </nc>
  </rcc>
  <rcc rId="2161" sId="11">
    <oc r="G18" t="inlineStr">
      <is>
        <t>EVER FOREVER</t>
      </is>
    </oc>
    <nc r="G18" t="inlineStr">
      <is>
        <t>EVER FIT</t>
      </is>
    </nc>
  </rcc>
  <rcc rId="2162" sId="11">
    <oc r="H18" t="inlineStr">
      <is>
        <t>1109E</t>
      </is>
    </oc>
    <nc r="H18" t="inlineStr">
      <is>
        <t>1113E</t>
      </is>
    </nc>
  </rcc>
  <rcc rId="2163" sId="11">
    <oc r="G19" t="inlineStr">
      <is>
        <t>EVER FOCUS</t>
      </is>
    </oc>
    <nc r="G19" t="inlineStr">
      <is>
        <t>EVER LYRIC</t>
      </is>
    </nc>
  </rcc>
  <rcc rId="2164" sId="11">
    <oc r="H19" t="inlineStr">
      <is>
        <t>1110E</t>
      </is>
    </oc>
    <nc r="H19" t="inlineStr">
      <is>
        <t>1114E</t>
      </is>
    </nc>
  </rcc>
  <rcc rId="2165" sId="11">
    <oc r="G20" t="inlineStr">
      <is>
        <t>EVER FAIR</t>
      </is>
    </oc>
    <nc r="G20" t="inlineStr">
      <is>
        <t>THALASSA PISTIS</t>
      </is>
    </nc>
  </rcc>
  <rcc rId="2166" sId="11">
    <oc r="H20" t="inlineStr">
      <is>
        <t>1111E</t>
      </is>
    </oc>
    <nc r="H20" t="inlineStr">
      <is>
        <t>1115E</t>
      </is>
    </nc>
  </rcc>
  <rcc rId="2167" sId="11">
    <oc r="G21" t="inlineStr">
      <is>
        <t>EVER FORTUNE</t>
      </is>
    </oc>
    <nc r="G21" t="inlineStr">
      <is>
        <t>EVER FRANK</t>
      </is>
    </nc>
  </rcc>
  <rcc rId="2168" sId="11">
    <oc r="H21" t="inlineStr">
      <is>
        <t>1112E</t>
      </is>
    </oc>
    <nc r="H21" t="inlineStr">
      <is>
        <t>1116E</t>
      </is>
    </nc>
  </rcc>
  <rcc rId="2169" sId="11">
    <oc r="I14" t="inlineStr">
      <is>
        <t>14 Jul</t>
      </is>
    </oc>
    <nc r="I14" t="inlineStr">
      <is>
        <t>13 Aug</t>
      </is>
    </nc>
  </rcc>
  <rcc rId="2170" sId="11">
    <oc r="J14" t="inlineStr">
      <is>
        <t>14 Jul</t>
      </is>
    </oc>
    <nc r="J14" t="inlineStr">
      <is>
        <t>13 Aug</t>
      </is>
    </nc>
  </rcc>
  <rcc rId="2171" sId="11">
    <oc r="I15" t="inlineStr">
      <is>
        <t>19 Jul</t>
      </is>
    </oc>
    <nc r="I15" t="inlineStr">
      <is>
        <t>16 Aug</t>
      </is>
    </nc>
  </rcc>
  <rcc rId="2172" sId="11">
    <oc r="J15" t="inlineStr">
      <is>
        <t>19 Jul</t>
      </is>
    </oc>
    <nc r="J15" t="inlineStr">
      <is>
        <t>16 Aug</t>
      </is>
    </nc>
  </rcc>
  <rcc rId="2173" sId="11">
    <oc r="I16" t="inlineStr">
      <is>
        <t>26 Jul</t>
      </is>
    </oc>
    <nc r="I16" t="inlineStr">
      <is>
        <t>23 Aug</t>
      </is>
    </nc>
  </rcc>
  <rcc rId="2174" sId="11">
    <oc r="J16" t="inlineStr">
      <is>
        <t>26 Jul</t>
      </is>
    </oc>
    <nc r="J16" t="inlineStr">
      <is>
        <t>23 Aug</t>
      </is>
    </nc>
  </rcc>
  <rcc rId="2175" sId="11">
    <oc r="I17" t="inlineStr">
      <is>
        <t>02 Aug</t>
      </is>
    </oc>
    <nc r="I17" t="inlineStr">
      <is>
        <t>30 Aug</t>
      </is>
    </nc>
  </rcc>
  <rcc rId="2176" sId="11">
    <oc r="J17" t="inlineStr">
      <is>
        <t>02 Aug</t>
      </is>
    </oc>
    <nc r="J17" t="inlineStr">
      <is>
        <t>30 Aug</t>
      </is>
    </nc>
  </rcc>
  <rcc rId="2177" sId="11">
    <oc r="I18" t="inlineStr">
      <is>
        <t>09 Aug</t>
      </is>
    </oc>
    <nc r="I18" t="inlineStr">
      <is>
        <t>10 Sep</t>
      </is>
    </nc>
  </rcc>
  <rcc rId="2178" sId="11">
    <oc r="J18" t="inlineStr">
      <is>
        <t>09 Aug</t>
      </is>
    </oc>
    <nc r="J18" t="inlineStr">
      <is>
        <t>10 Sep</t>
      </is>
    </nc>
  </rcc>
  <rcc rId="2179" sId="11">
    <oc r="I19" t="inlineStr">
      <is>
        <t>16 Aug</t>
      </is>
    </oc>
    <nc r="I19" t="inlineStr">
      <is>
        <t>13 Sep</t>
      </is>
    </nc>
  </rcc>
  <rcc rId="2180" sId="11">
    <oc r="J19" t="inlineStr">
      <is>
        <t>16 Aug</t>
      </is>
    </oc>
    <nc r="J19" t="inlineStr">
      <is>
        <t>13 Sep</t>
      </is>
    </nc>
  </rcc>
  <rcc rId="2181" sId="11">
    <oc r="I20" t="inlineStr">
      <is>
        <t>23 Aug</t>
      </is>
    </oc>
    <nc r="I20" t="inlineStr">
      <is>
        <t>23 Sep</t>
      </is>
    </nc>
  </rcc>
  <rcc rId="2182" sId="11">
    <oc r="J20" t="inlineStr">
      <is>
        <t>23 Aug</t>
      </is>
    </oc>
    <nc r="J20" t="inlineStr">
      <is>
        <t>23 Sep</t>
      </is>
    </nc>
  </rcc>
  <rcc rId="2183" sId="11">
    <oc r="I21" t="inlineStr">
      <is>
        <t>30 Aug</t>
      </is>
    </oc>
    <nc r="I21" t="inlineStr">
      <is>
        <t>27 Sep</t>
      </is>
    </nc>
  </rcc>
  <rcc rId="2184" sId="11">
    <oc r="J21" t="inlineStr">
      <is>
        <t>30 Aug</t>
      </is>
    </oc>
    <nc r="J21" t="inlineStr">
      <is>
        <t>27 Sep</t>
      </is>
    </nc>
  </rcc>
  <rcc rId="2185" sId="11">
    <oc r="K14" t="inlineStr">
      <is>
        <t>17 Aug</t>
      </is>
    </oc>
    <nc r="K14" t="inlineStr">
      <is>
        <t>16 Sep</t>
      </is>
    </nc>
  </rcc>
  <rcc rId="2186" sId="11">
    <oc r="L14" t="inlineStr">
      <is>
        <t>18 Aug</t>
      </is>
    </oc>
    <nc r="L14" t="inlineStr">
      <is>
        <t>17 Sep</t>
      </is>
    </nc>
  </rcc>
  <rcc rId="2187" sId="11">
    <oc r="K15" t="inlineStr">
      <is>
        <t>24 Aug</t>
      </is>
    </oc>
    <nc r="K15" t="inlineStr">
      <is>
        <t>21 Sep</t>
      </is>
    </nc>
  </rcc>
  <rcc rId="2188" sId="11">
    <oc r="L15" t="inlineStr">
      <is>
        <t>25 Aug</t>
      </is>
    </oc>
    <nc r="L15" t="inlineStr">
      <is>
        <t>22 Sep</t>
      </is>
    </nc>
  </rcc>
  <rcc rId="2189" sId="11">
    <oc r="K16" t="inlineStr">
      <is>
        <t>31 Aug</t>
      </is>
    </oc>
    <nc r="K16" t="inlineStr">
      <is>
        <t>28 Sep</t>
      </is>
    </nc>
  </rcc>
  <rcc rId="2190" sId="11">
    <oc r="L16" t="inlineStr">
      <is>
        <t>01 Sep</t>
      </is>
    </oc>
    <nc r="L16" t="inlineStr">
      <is>
        <t>29 Sep</t>
      </is>
    </nc>
  </rcc>
  <rcc rId="2191" sId="11">
    <oc r="K17" t="inlineStr">
      <is>
        <t>07 Sep</t>
      </is>
    </oc>
    <nc r="K17" t="inlineStr">
      <is>
        <t>05 Oct</t>
      </is>
    </nc>
  </rcc>
  <rcc rId="2192" sId="11">
    <oc r="L17" t="inlineStr">
      <is>
        <t>08 Sep</t>
      </is>
    </oc>
    <nc r="L17" t="inlineStr">
      <is>
        <t>06 Oct</t>
      </is>
    </nc>
  </rcc>
  <rcc rId="2193" sId="11">
    <oc r="K18" t="inlineStr">
      <is>
        <t>14 Sep</t>
      </is>
    </oc>
    <nc r="K18" t="inlineStr">
      <is>
        <t>12 Oct</t>
      </is>
    </nc>
  </rcc>
  <rcc rId="2194" sId="11">
    <oc r="L18" t="inlineStr">
      <is>
        <t>15 Sep</t>
      </is>
    </oc>
    <nc r="L18" t="inlineStr">
      <is>
        <t>13 Oct</t>
      </is>
    </nc>
  </rcc>
  <rcc rId="2195" sId="11">
    <oc r="K19" t="inlineStr">
      <is>
        <t>21 Sep</t>
      </is>
    </oc>
    <nc r="K19" t="inlineStr">
      <is>
        <t>19 Oct</t>
      </is>
    </nc>
  </rcc>
  <rcc rId="2196" sId="11">
    <oc r="L19" t="inlineStr">
      <is>
        <t>22 Sep</t>
      </is>
    </oc>
    <nc r="L19" t="inlineStr">
      <is>
        <t>20 Oct</t>
      </is>
    </nc>
  </rcc>
  <rcc rId="2197" sId="11">
    <oc r="K20" t="inlineStr">
      <is>
        <t>28 Sep</t>
      </is>
    </oc>
    <nc r="K20" t="inlineStr">
      <is>
        <t>26 Oct</t>
      </is>
    </nc>
  </rcc>
  <rcc rId="2198" sId="11">
    <oc r="L20" t="inlineStr">
      <is>
        <t>29 Sep</t>
      </is>
    </oc>
    <nc r="L20" t="inlineStr">
      <is>
        <t>27 Oct</t>
      </is>
    </nc>
  </rcc>
  <rcc rId="2199" sId="11">
    <oc r="K21">
      <f>K20+7</f>
    </oc>
    <nc r="K21" t="inlineStr">
      <is>
        <t>02 Nov</t>
      </is>
    </nc>
  </rcc>
  <rcc rId="2200" sId="11">
    <oc r="L21">
      <f>L20+7</f>
    </oc>
    <nc r="L21" t="inlineStr">
      <is>
        <t>03 Nov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1" sId="5">
    <oc r="A12" t="inlineStr">
      <is>
        <t>COSCO EXCELLENCE</t>
      </is>
    </oc>
    <nc r="A12" t="inlineStr">
      <is>
        <t>OOCL POLAND</t>
      </is>
    </nc>
  </rcc>
  <rcc rId="2362" sId="5">
    <oc r="B12" t="inlineStr">
      <is>
        <t>057E</t>
      </is>
    </oc>
    <nc r="B12" t="inlineStr">
      <is>
        <t>027E</t>
      </is>
    </nc>
  </rcc>
  <rcc rId="2363" sId="5">
    <oc r="C12" t="inlineStr">
      <is>
        <t>04 Jul</t>
      </is>
    </oc>
    <nc r="C12" t="inlineStr">
      <is>
        <t>07 Aug</t>
      </is>
    </nc>
  </rcc>
  <rcc rId="2364" sId="5">
    <oc r="D12" t="inlineStr">
      <is>
        <t>05 Jul</t>
      </is>
    </oc>
    <nc r="D12" t="inlineStr">
      <is>
        <t>08 Aug</t>
      </is>
    </nc>
  </rcc>
  <rcc rId="2365" sId="5">
    <oc r="A13" t="inlineStr">
      <is>
        <t>OOCL BERLIN</t>
      </is>
    </oc>
    <nc r="A13" t="inlineStr">
      <is>
        <t>OOCL BRUSSELS</t>
      </is>
    </nc>
  </rcc>
  <rcc rId="2366" sId="5">
    <oc r="B13" t="inlineStr">
      <is>
        <t>037E</t>
      </is>
    </oc>
    <nc r="B13" t="inlineStr">
      <is>
        <t>045E</t>
      </is>
    </nc>
  </rcc>
  <rcc rId="2367" sId="5">
    <oc r="C13" t="inlineStr">
      <is>
        <t>07 Jul</t>
      </is>
    </oc>
    <nc r="C13" t="inlineStr">
      <is>
        <t>15 Aug</t>
      </is>
    </nc>
  </rcc>
  <rcc rId="2368" sId="5">
    <oc r="D13" t="inlineStr">
      <is>
        <t>08 Jul</t>
      </is>
    </oc>
    <nc r="D13" t="inlineStr">
      <is>
        <t>16 Aug</t>
      </is>
    </nc>
  </rcc>
  <rcc rId="2369" sId="5">
    <oc r="A14" t="inlineStr">
      <is>
        <t>OOCL CHONGQING</t>
      </is>
    </oc>
    <nc r="A14"/>
  </rcc>
  <rcc rId="2370" sId="5">
    <oc r="B14" t="inlineStr">
      <is>
        <t>037E</t>
      </is>
    </oc>
    <nc r="B14"/>
  </rcc>
  <rcc rId="2371" sId="5">
    <oc r="C14" t="inlineStr">
      <is>
        <t>16 Jul</t>
      </is>
    </oc>
    <nc r="C14"/>
  </rcc>
  <rcc rId="2372" sId="5">
    <oc r="D14" t="inlineStr">
      <is>
        <t>17 Jul</t>
      </is>
    </oc>
    <nc r="D14"/>
  </rcc>
  <rcc rId="2373" sId="5">
    <oc r="E14" t="inlineStr">
      <is>
        <t>24 Jul</t>
      </is>
    </oc>
    <nc r="E14"/>
  </rcc>
  <rcc rId="2374" sId="5">
    <oc r="F14" t="inlineStr">
      <is>
        <t>25 Jul</t>
      </is>
    </oc>
    <nc r="F14"/>
  </rcc>
  <rcc rId="2375" sId="5">
    <oc r="A15" t="inlineStr">
      <is>
        <t>COSCO SHIPPING CAMELLIA</t>
      </is>
    </oc>
    <nc r="A15"/>
  </rcc>
  <rcc rId="2376" sId="5">
    <oc r="B15" t="inlineStr">
      <is>
        <t>011E</t>
      </is>
    </oc>
    <nc r="B15"/>
  </rcc>
  <rcc rId="2377" sId="5">
    <oc r="C15" t="inlineStr">
      <is>
        <t>18 Jul</t>
      </is>
    </oc>
    <nc r="C15"/>
  </rcc>
  <rcc rId="2378" sId="5">
    <oc r="D15" t="inlineStr">
      <is>
        <t>19 Jul</t>
      </is>
    </oc>
    <nc r="D15"/>
  </rcc>
  <rcc rId="2379" sId="5">
    <oc r="E15" t="inlineStr">
      <is>
        <t>27 Jul</t>
      </is>
    </oc>
    <nc r="E15"/>
  </rcc>
  <rcc rId="2380" sId="5">
    <oc r="F15" t="inlineStr">
      <is>
        <t>28 Jul</t>
      </is>
    </oc>
    <nc r="F15"/>
  </rcc>
  <rcc rId="2381" sId="5">
    <oc r="A16" t="inlineStr">
      <is>
        <t>OOCL KOREA</t>
      </is>
    </oc>
    <nc r="A16"/>
  </rcc>
  <rcc rId="2382" sId="5">
    <oc r="B16" t="inlineStr">
      <is>
        <t>035E</t>
      </is>
    </oc>
    <nc r="B16"/>
  </rcc>
  <rcc rId="2383" sId="5">
    <oc r="C16" t="inlineStr">
      <is>
        <t>25 Jul</t>
      </is>
    </oc>
    <nc r="C16"/>
  </rcc>
  <rcc rId="2384" sId="5">
    <oc r="D16" t="inlineStr">
      <is>
        <t>26 Jul</t>
      </is>
    </oc>
    <nc r="D16"/>
  </rcc>
  <rcc rId="2385" sId="5">
    <oc r="E16" t="inlineStr">
      <is>
        <t>03 Aug</t>
      </is>
    </oc>
    <nc r="E16"/>
  </rcc>
  <rcc rId="2386" sId="5">
    <oc r="F16" t="inlineStr">
      <is>
        <t>04 Aug</t>
      </is>
    </oc>
    <nc r="F16"/>
  </rcc>
  <rcc rId="2387" sId="5">
    <oc r="A17" t="inlineStr">
      <is>
        <t>OOCL POLAND</t>
      </is>
    </oc>
    <nc r="A17"/>
  </rcc>
  <rcc rId="2388" sId="5">
    <oc r="B17" t="inlineStr">
      <is>
        <t>027E</t>
      </is>
    </oc>
    <nc r="B17"/>
  </rcc>
  <rcc rId="2389" sId="5">
    <oc r="C17" t="inlineStr">
      <is>
        <t>01 Aug</t>
      </is>
    </oc>
    <nc r="C17"/>
  </rcc>
  <rcc rId="2390" sId="5">
    <oc r="D17" t="inlineStr">
      <is>
        <t>02 Aug</t>
      </is>
    </oc>
    <nc r="D17"/>
  </rcc>
  <rcc rId="2391" sId="5">
    <oc r="E17" t="inlineStr">
      <is>
        <t>10 Aug</t>
      </is>
    </oc>
    <nc r="E17"/>
  </rcc>
  <rcc rId="2392" sId="5">
    <oc r="F17" t="inlineStr">
      <is>
        <t>11 Aug</t>
      </is>
    </oc>
    <nc r="F17"/>
  </rcc>
  <rcc rId="2393" sId="5">
    <oc r="A18" t="inlineStr">
      <is>
        <t>OOCL BRUSSELS</t>
      </is>
    </oc>
    <nc r="A18"/>
  </rcc>
  <rcc rId="2394" sId="5">
    <oc r="B18" t="inlineStr">
      <is>
        <t>045E</t>
      </is>
    </oc>
    <nc r="B18"/>
  </rcc>
  <rcc rId="2395" sId="5">
    <oc r="C18" t="inlineStr">
      <is>
        <t>08 Aug</t>
      </is>
    </oc>
    <nc r="C18"/>
  </rcc>
  <rcc rId="2396" sId="5">
    <oc r="D18" t="inlineStr">
      <is>
        <t>09 Aug</t>
      </is>
    </oc>
    <nc r="D18"/>
  </rcc>
  <rcc rId="2397" sId="5">
    <oc r="E18" t="inlineStr">
      <is>
        <t>17 Aug</t>
      </is>
    </oc>
    <nc r="E18"/>
  </rcc>
  <rcc rId="2398" sId="5">
    <oc r="F18" t="inlineStr">
      <is>
        <t>18 Aug</t>
      </is>
    </oc>
    <nc r="F18"/>
  </rcc>
  <rcc rId="2399" sId="5">
    <oc r="A19" t="inlineStr">
      <is>
        <t>COSCO SHIPPING ROSE</t>
      </is>
    </oc>
    <nc r="A19"/>
  </rcc>
  <rcc rId="2400" sId="5">
    <oc r="B19" t="inlineStr">
      <is>
        <t>021E</t>
      </is>
    </oc>
    <nc r="B19"/>
  </rcc>
  <rcc rId="2401" sId="5">
    <oc r="C19" t="inlineStr">
      <is>
        <t>15 Aug</t>
      </is>
    </oc>
    <nc r="C19"/>
  </rcc>
  <rcc rId="2402" sId="5">
    <oc r="D19" t="inlineStr">
      <is>
        <t>16 Aug</t>
      </is>
    </oc>
    <nc r="D19"/>
  </rcc>
  <rcc rId="2403" sId="5">
    <oc r="E19" t="inlineStr">
      <is>
        <t>24 Aug</t>
      </is>
    </oc>
    <nc r="E19"/>
  </rcc>
  <rcc rId="2404" sId="5">
    <oc r="F19" t="inlineStr">
      <is>
        <t>25 Aug</t>
      </is>
    </oc>
    <nc r="F19"/>
  </rcc>
  <rcc rId="2405" sId="5">
    <oc r="G14" t="inlineStr">
      <is>
        <t>CSCL WINTER</t>
      </is>
    </oc>
    <nc r="G14"/>
  </rcc>
  <rcc rId="2406" sId="5">
    <oc r="H14" t="inlineStr">
      <is>
        <t>038N</t>
      </is>
    </oc>
    <nc r="H14"/>
  </rcc>
  <rcc rId="2407" sId="5">
    <oc r="G15" t="inlineStr">
      <is>
        <t>XIN BEIJING</t>
      </is>
    </oc>
    <nc r="G15"/>
  </rcc>
  <rcc rId="2408" sId="5">
    <oc r="H15" t="inlineStr">
      <is>
        <t>127N</t>
      </is>
    </oc>
    <nc r="H15"/>
  </rcc>
  <rcc rId="2409" sId="5">
    <oc r="G16" t="inlineStr">
      <is>
        <t>TBA</t>
      </is>
    </oc>
    <nc r="G16"/>
  </rcc>
  <rcc rId="2410" sId="5">
    <oc r="G17" t="inlineStr">
      <is>
        <t>TBA</t>
      </is>
    </oc>
    <nc r="G17"/>
  </rcc>
  <rcc rId="2411" sId="5">
    <oc r="G18" t="inlineStr">
      <is>
        <t>XIN TAI CANG</t>
      </is>
    </oc>
    <nc r="G18"/>
  </rcc>
  <rcc rId="2412" sId="5">
    <oc r="H18" t="inlineStr">
      <is>
        <t>257N</t>
      </is>
    </oc>
    <nc r="H18"/>
  </rcc>
  <rcc rId="2413" sId="5">
    <oc r="G19" t="inlineStr">
      <is>
        <t>CSCL WINTER</t>
      </is>
    </oc>
    <nc r="G19"/>
  </rcc>
  <rcc rId="2414" sId="5">
    <oc r="H19" t="inlineStr">
      <is>
        <t>039N</t>
      </is>
    </oc>
    <nc r="H19"/>
  </rcc>
  <rfmt sheetId="5" sqref="I14:N19" start="0" length="2147483647">
    <dxf>
      <font>
        <color theme="0"/>
      </font>
    </dxf>
  </rfmt>
  <rdn rId="0" localSheetId="1" customView="1" name="Z_319ECC9D_8532_44B1_B861_16C3520A4C44_.wvu.Cols" hidden="1" oldHidden="1">
    <formula>'MENU '!$L:$L</formula>
  </rdn>
  <rdn rId="0" localSheetId="2" customView="1" name="Z_319ECC9D_8532_44B1_B861_16C3520A4C44_.wvu.PrintArea" hidden="1" oldHidden="1">
    <formula>'LGB DIRECT (SEA)'!$A$1:$F$38</formula>
  </rdn>
  <rdn rId="0" localSheetId="3" customView="1" name="Z_319ECC9D_8532_44B1_B861_16C3520A4C44_.wvu.PrintArea" hidden="1" oldHidden="1">
    <formula>'LGB VIA HKG (SEA)'!$A$1:$L$29</formula>
  </rdn>
  <rdn rId="0" localSheetId="4" customView="1" name="Z_319ECC9D_8532_44B1_B861_16C3520A4C44_.wvu.PrintArea" hidden="1" oldHidden="1">
    <formula>'LAS -OAK DIRECT (SEA2)'!$A$1:$J$37</formula>
  </rdn>
  <rdn rId="0" localSheetId="5" customView="1" name="Z_319ECC9D_8532_44B1_B861_16C3520A4C44_.wvu.Rows" hidden="1" oldHidden="1">
    <formula>'CANADA TS (CPNW)'!$51:$66</formula>
  </rdn>
  <rdn rId="0" localSheetId="6" customView="1" name="Z_319ECC9D_8532_44B1_B861_16C3520A4C44_.wvu.PrintArea" hidden="1" oldHidden="1">
    <formula>'USEC DIRECT (AWE6) '!$A$1:$O$33</formula>
  </rdn>
  <rdn rId="0" localSheetId="7" customView="1" name="Z_319ECC9D_8532_44B1_B861_16C3520A4C44_.wvu.Cols" hidden="1" oldHidden="1">
    <formula>'USEC DIRECT (AWE5)'!$G:$J</formula>
  </rdn>
  <rdn rId="0" localSheetId="10" customView="1" name="Z_319ECC9D_8532_44B1_B861_16C3520A4C44_.wvu.PrintArea" hidden="1" oldHidden="1">
    <formula>'BOSTON VIA SHA (AWE1)'!$A$1:$L$34</formula>
  </rdn>
  <rdn rId="0" localSheetId="13" customView="1" name="Z_319ECC9D_8532_44B1_B861_16C3520A4C44_.wvu.PrintArea" hidden="1" oldHidden="1">
    <formula>'SEA-VAN VIA HKG (OPNW)'!$A$1:$N$42</formula>
  </rdn>
  <rdn rId="0" localSheetId="14" customView="1" name="Z_319ECC9D_8532_44B1_B861_16C3520A4C44_.wvu.Rows" hidden="1" oldHidden="1">
    <formula>'TACOMA VIA YTN (EPNW)'!$8:$22</formula>
  </rdn>
  <rdn rId="0" localSheetId="15" customView="1" name="Z_319ECC9D_8532_44B1_B861_16C3520A4C44_.wvu.PrintArea" hidden="1" oldHidden="1">
    <formula>'GULF VIA XMN (GME)'!$A$1:$O$38</formula>
  </rdn>
  <rdn rId="0" localSheetId="15" customView="1" name="Z_319ECC9D_8532_44B1_B861_16C3520A4C44_.wvu.Rows" hidden="1" oldHidden="1">
    <formula>'GULF VIA XMN (GME)'!$4:$38</formula>
  </rdn>
  <rcv guid="{319ECC9D-8532-44B1-B861-16C3520A4C44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1" sId="7">
    <oc r="A12" t="inlineStr">
      <is>
        <t>CMA CGM THALASSA</t>
      </is>
    </oc>
    <nc r="A12" t="inlineStr">
      <is>
        <t>CMA CGM MEXICO</t>
      </is>
    </nc>
  </rcc>
  <rcc rId="2202" sId="7">
    <oc r="B12" t="inlineStr">
      <is>
        <t>0TUJHS1MA</t>
      </is>
    </oc>
    <nc r="B12" t="inlineStr">
      <is>
        <t>0TUJXS1MA</t>
      </is>
    </nc>
  </rcc>
  <rcc rId="2203" sId="7">
    <oc r="A13" t="inlineStr">
      <is>
        <t>CMA CGM J. ADAMS</t>
      </is>
    </oc>
    <nc r="A13" t="inlineStr">
      <is>
        <t>CMA CGM CORTE REAL</t>
      </is>
    </nc>
  </rcc>
  <rcc rId="2204" sId="7">
    <oc r="B13" t="inlineStr">
      <is>
        <t>0TUJLS1MA</t>
      </is>
    </oc>
    <nc r="B13" t="inlineStr">
      <is>
        <t>0TUK1S1MA</t>
      </is>
    </nc>
  </rcc>
  <rcc rId="2205" sId="7">
    <oc r="A14" t="inlineStr">
      <is>
        <t>APL DUBLIN</t>
      </is>
    </oc>
    <nc r="A14" t="inlineStr">
      <is>
        <t>CMA CGM J. MADISON</t>
      </is>
    </nc>
  </rcc>
  <rcc rId="2206" sId="7">
    <oc r="B14" t="inlineStr">
      <is>
        <t>0TUJPS1MA</t>
      </is>
    </oc>
    <nc r="B14" t="inlineStr">
      <is>
        <t>0TUK5S1MA</t>
      </is>
    </nc>
  </rcc>
  <rcc rId="2207" sId="7">
    <oc r="A15" t="inlineStr">
      <is>
        <t>CMA CGM ANDROMEDA</t>
      </is>
    </oc>
    <nc r="A15" t="inlineStr">
      <is>
        <t>CMA CGM MARCO POLO</t>
      </is>
    </nc>
  </rcc>
  <rcc rId="2208" sId="7">
    <oc r="B15" t="inlineStr">
      <is>
        <t>0TUJTS1MA</t>
      </is>
    </oc>
    <nc r="B15" t="inlineStr">
      <is>
        <t>0TUK9S1MA</t>
      </is>
    </nc>
  </rcc>
  <rcc rId="2209" sId="7">
    <oc r="A16" t="inlineStr">
      <is>
        <t>CMA CGM MEXICO</t>
      </is>
    </oc>
    <nc r="A16" t="inlineStr">
      <is>
        <t>CMA CGM CHILE</t>
      </is>
    </nc>
  </rcc>
  <rcc rId="2210" sId="7">
    <oc r="B16" t="inlineStr">
      <is>
        <t>0TUJXS1MA</t>
      </is>
    </oc>
    <nc r="B16" t="inlineStr">
      <is>
        <t>0TUKDS1MA</t>
      </is>
    </nc>
  </rcc>
  <rcc rId="2211" sId="7">
    <oc r="A17" t="inlineStr">
      <is>
        <t>CMA CGM CORTE REAL</t>
      </is>
    </oc>
    <nc r="A17" t="inlineStr">
      <is>
        <t>CMA CGM T. JEFFERSON</t>
      </is>
    </nc>
  </rcc>
  <rcc rId="2212" sId="7">
    <oc r="B17" t="inlineStr">
      <is>
        <t>0TUK1S1MA</t>
      </is>
    </oc>
    <nc r="B17" t="inlineStr">
      <is>
        <t>0TUKHS1MA</t>
      </is>
    </nc>
  </rcc>
  <rcc rId="2213" sId="7">
    <oc r="C12" t="inlineStr">
      <is>
        <t>05 Jul</t>
      </is>
    </oc>
    <nc r="C12" t="inlineStr">
      <is>
        <t>31 Jul</t>
      </is>
    </nc>
  </rcc>
  <rcc rId="2214" sId="7">
    <oc r="D12" t="inlineStr">
      <is>
        <t>06 Jul</t>
      </is>
    </oc>
    <nc r="D12" t="inlineStr">
      <is>
        <t>01 Aug</t>
      </is>
    </nc>
  </rcc>
  <rcc rId="2215" sId="7">
    <oc r="C13" t="inlineStr">
      <is>
        <t>09 Jul</t>
      </is>
    </oc>
    <nc r="C13" t="inlineStr">
      <is>
        <t>10 Aug</t>
      </is>
    </nc>
  </rcc>
  <rcc rId="2216" sId="7">
    <oc r="D13" t="inlineStr">
      <is>
        <t>10 Jul</t>
      </is>
    </oc>
    <nc r="D13" t="inlineStr">
      <is>
        <t>11 Aug</t>
      </is>
    </nc>
  </rcc>
  <rcc rId="2217" sId="7">
    <oc r="C14" t="inlineStr">
      <is>
        <t>16 Jul</t>
      </is>
    </oc>
    <nc r="C14" t="inlineStr">
      <is>
        <t>17 Aug</t>
      </is>
    </nc>
  </rcc>
  <rcc rId="2218" sId="7">
    <oc r="D14" t="inlineStr">
      <is>
        <t>17 Jul</t>
      </is>
    </oc>
    <nc r="D14" t="inlineStr">
      <is>
        <t>18 Aug</t>
      </is>
    </nc>
  </rcc>
  <rcc rId="2219" sId="7">
    <oc r="C15" t="inlineStr">
      <is>
        <t>25 Jul</t>
      </is>
    </oc>
    <nc r="C15" t="inlineStr">
      <is>
        <t>20 Aug</t>
      </is>
    </nc>
  </rcc>
  <rcc rId="2220" sId="7">
    <oc r="D15" t="inlineStr">
      <is>
        <t>26 Jul</t>
      </is>
    </oc>
    <nc r="D15" t="inlineStr">
      <is>
        <t>21 Aug</t>
      </is>
    </nc>
  </rcc>
  <rcc rId="2221" sId="7">
    <oc r="C16" t="inlineStr">
      <is>
        <t>03 Aug</t>
      </is>
    </oc>
    <nc r="C16" t="inlineStr">
      <is>
        <t>27 Aug</t>
      </is>
    </nc>
  </rcc>
  <rcc rId="2222" sId="7">
    <oc r="D16" t="inlineStr">
      <is>
        <t>04 Aug</t>
      </is>
    </oc>
    <nc r="D16" t="inlineStr">
      <is>
        <t>28 Aug</t>
      </is>
    </nc>
  </rcc>
  <rcc rId="2223" sId="7">
    <oc r="C17" t="inlineStr">
      <is>
        <t>06 Aug</t>
      </is>
    </oc>
    <nc r="C17" t="inlineStr">
      <is>
        <t>03 Sep</t>
      </is>
    </nc>
  </rcc>
  <rcc rId="2224" sId="7">
    <oc r="D17" t="inlineStr">
      <is>
        <t>07 Aug</t>
      </is>
    </oc>
    <nc r="D17" t="inlineStr">
      <is>
        <t>04 Sep</t>
      </is>
    </nc>
  </rcc>
  <rcc rId="2225" sId="7">
    <oc r="E12" t="inlineStr">
      <is>
        <t>07 Jul</t>
      </is>
    </oc>
    <nc r="E12" t="inlineStr">
      <is>
        <t>03 Aug</t>
      </is>
    </nc>
  </rcc>
  <rcc rId="2226" sId="7">
    <oc r="F12" t="inlineStr">
      <is>
        <t>08 Jul</t>
      </is>
    </oc>
    <nc r="F12" t="inlineStr">
      <is>
        <t>04 Aug</t>
      </is>
    </nc>
  </rcc>
  <rcc rId="2227" sId="7">
    <oc r="E13" t="inlineStr">
      <is>
        <t>12 Jul</t>
      </is>
    </oc>
    <nc r="E13" t="inlineStr">
      <is>
        <t>13 Aug</t>
      </is>
    </nc>
  </rcc>
  <rcc rId="2228" sId="7">
    <oc r="F13" t="inlineStr">
      <is>
        <t>13 Jul</t>
      </is>
    </oc>
    <nc r="F13" t="inlineStr">
      <is>
        <t>14 Aug</t>
      </is>
    </nc>
  </rcc>
  <rcc rId="2229" sId="7">
    <oc r="E14" t="inlineStr">
      <is>
        <t>19 Jul</t>
      </is>
    </oc>
    <nc r="E14" t="inlineStr">
      <is>
        <t>20 Aug</t>
      </is>
    </nc>
  </rcc>
  <rcc rId="2230" sId="7">
    <oc r="F14" t="inlineStr">
      <is>
        <t>20 Jul</t>
      </is>
    </oc>
    <nc r="F14" t="inlineStr">
      <is>
        <t>21 Aug</t>
      </is>
    </nc>
  </rcc>
  <rcc rId="2231" sId="7">
    <oc r="E15" t="inlineStr">
      <is>
        <t>28 Jul</t>
      </is>
    </oc>
    <nc r="E15" t="inlineStr">
      <is>
        <t>23 Aug</t>
      </is>
    </nc>
  </rcc>
  <rcc rId="2232" sId="7">
    <oc r="F15" t="inlineStr">
      <is>
        <t>29 Jul</t>
      </is>
    </oc>
    <nc r="F15" t="inlineStr">
      <is>
        <t>24 Aug</t>
      </is>
    </nc>
  </rcc>
  <rcc rId="2233" sId="7">
    <oc r="E16" t="inlineStr">
      <is>
        <t>06 Aug</t>
      </is>
    </oc>
    <nc r="E16" t="inlineStr">
      <is>
        <t>30 Aug</t>
      </is>
    </nc>
  </rcc>
  <rcc rId="2234" sId="7">
    <oc r="F16" t="inlineStr">
      <is>
        <t>07 Aug</t>
      </is>
    </oc>
    <nc r="F16" t="inlineStr">
      <is>
        <t>31 Aug</t>
      </is>
    </nc>
  </rcc>
  <rcc rId="2235" sId="7">
    <oc r="E17" t="inlineStr">
      <is>
        <t>09 Aug</t>
      </is>
    </oc>
    <nc r="E17" t="inlineStr">
      <is>
        <t>06 Sep</t>
      </is>
    </nc>
  </rcc>
  <rcc rId="2236" sId="7">
    <oc r="F17" t="inlineStr">
      <is>
        <t>10 Aug</t>
      </is>
    </oc>
    <nc r="F17" t="inlineStr">
      <is>
        <t>07 Sep</t>
      </is>
    </nc>
  </rcc>
  <rcc rId="2237" sId="7">
    <oc r="K12" t="inlineStr">
      <is>
        <t>03 Aug</t>
      </is>
    </oc>
    <nc r="K12" t="inlineStr">
      <is>
        <t>28 Aug</t>
      </is>
    </nc>
  </rcc>
  <rcc rId="2238" sId="7">
    <oc r="L12" t="inlineStr">
      <is>
        <t>03 Aug</t>
      </is>
    </oc>
    <nc r="L12" t="inlineStr">
      <is>
        <t>29 Aug</t>
      </is>
    </nc>
  </rcc>
  <rcc rId="2239" sId="7">
    <oc r="K13" t="inlineStr">
      <is>
        <t>07 Aug</t>
      </is>
    </oc>
    <nc r="K13" t="inlineStr">
      <is>
        <t>06 Sep</t>
      </is>
    </nc>
  </rcc>
  <rcc rId="2240" sId="7">
    <oc r="L13" t="inlineStr">
      <is>
        <t>08 Aug</t>
      </is>
    </oc>
    <nc r="L13" t="inlineStr">
      <is>
        <t>07 Sep</t>
      </is>
    </nc>
  </rcc>
  <rcc rId="2241" sId="7">
    <oc r="K14" t="inlineStr">
      <is>
        <t>14 Aug</t>
      </is>
    </oc>
    <nc r="K14" t="inlineStr">
      <is>
        <t>15 Sep</t>
      </is>
    </nc>
  </rcc>
  <rcc rId="2242" sId="7">
    <oc r="L14" t="inlineStr">
      <is>
        <t>15 Aug</t>
      </is>
    </oc>
    <nc r="L14" t="inlineStr">
      <is>
        <t>16 Sep</t>
      </is>
    </nc>
  </rcc>
  <rcc rId="2243" sId="7">
    <oc r="K15" t="inlineStr">
      <is>
        <t>23 Aug</t>
      </is>
    </oc>
    <nc r="K15" t="inlineStr">
      <is>
        <t>18 Sep</t>
      </is>
    </nc>
  </rcc>
  <rcc rId="2244" sId="7">
    <oc r="L15" t="inlineStr">
      <is>
        <t>24 Aug</t>
      </is>
    </oc>
    <nc r="L15" t="inlineStr">
      <is>
        <t>19 Sep</t>
      </is>
    </nc>
  </rcc>
  <rcc rId="2245" sId="7">
    <oc r="K16" t="inlineStr">
      <is>
        <t>01 Sep</t>
      </is>
    </oc>
    <nc r="K16" t="inlineStr">
      <is>
        <t>25 Sep</t>
      </is>
    </nc>
  </rcc>
  <rcc rId="2246" sId="7">
    <oc r="L16" t="inlineStr">
      <is>
        <t>02 Sep</t>
      </is>
    </oc>
    <nc r="L16" t="inlineStr">
      <is>
        <t>26 Sep</t>
      </is>
    </nc>
  </rcc>
  <rcc rId="2247" sId="7">
    <oc r="K17" t="inlineStr">
      <is>
        <t>04 Sep</t>
      </is>
    </oc>
    <nc r="K17" t="inlineStr">
      <is>
        <t>02 Oct</t>
      </is>
    </nc>
  </rcc>
  <rcc rId="2248" sId="7">
    <oc r="L17" t="inlineStr">
      <is>
        <t>05 Sep</t>
      </is>
    </oc>
    <nc r="L17" t="inlineStr">
      <is>
        <t>03 Oct</t>
      </is>
    </nc>
  </rcc>
  <rcc rId="2249" sId="7">
    <oc r="M12" t="inlineStr">
      <is>
        <t>05 Aug</t>
      </is>
    </oc>
    <nc r="M12" t="inlineStr">
      <is>
        <t>30 Aug</t>
      </is>
    </nc>
  </rcc>
  <rcc rId="2250" sId="7">
    <oc r="N12" t="inlineStr">
      <is>
        <t>07 Aug</t>
      </is>
    </oc>
    <nc r="N12" t="inlineStr">
      <is>
        <t>01 Sep</t>
      </is>
    </nc>
  </rcc>
  <rcc rId="2251" sId="7">
    <oc r="M13" t="inlineStr">
      <is>
        <t>09 Aug</t>
      </is>
    </oc>
    <nc r="M13" t="inlineStr">
      <is>
        <t>08 Sep</t>
      </is>
    </nc>
  </rcc>
  <rcc rId="2252" sId="7">
    <oc r="N13" t="inlineStr">
      <is>
        <t>11 Aug</t>
      </is>
    </oc>
    <nc r="N13" t="inlineStr">
      <is>
        <t>10 Sep</t>
      </is>
    </nc>
  </rcc>
  <rcc rId="2253" sId="7">
    <oc r="M14" t="inlineStr">
      <is>
        <t>17 Aug</t>
      </is>
    </oc>
    <nc r="M14" t="inlineStr">
      <is>
        <t>17 Sep</t>
      </is>
    </nc>
  </rcc>
  <rcc rId="2254" sId="7">
    <oc r="N14" t="inlineStr">
      <is>
        <t>18 Aug</t>
      </is>
    </oc>
    <nc r="N14" t="inlineStr">
      <is>
        <t>19 Sep</t>
      </is>
    </nc>
  </rcc>
  <rcc rId="2255" sId="7">
    <oc r="M15" t="inlineStr">
      <is>
        <t>25 Aug</t>
      </is>
    </oc>
    <nc r="M15" t="inlineStr">
      <is>
        <t>20 Sep</t>
      </is>
    </nc>
  </rcc>
  <rcc rId="2256" sId="7">
    <oc r="N15" t="inlineStr">
      <is>
        <t>27 Aug</t>
      </is>
    </oc>
    <nc r="N15" t="inlineStr">
      <is>
        <t>22 Sep</t>
      </is>
    </nc>
  </rcc>
  <rcc rId="2257" sId="7">
    <oc r="M16" t="inlineStr">
      <is>
        <t>03 Sep</t>
      </is>
    </oc>
    <nc r="M16" t="inlineStr">
      <is>
        <t>27 Sep</t>
      </is>
    </nc>
  </rcc>
  <rcc rId="2258" sId="7">
    <oc r="N16" t="inlineStr">
      <is>
        <t>05 Sep</t>
      </is>
    </oc>
    <nc r="N16" t="inlineStr">
      <is>
        <t>29 Sep</t>
      </is>
    </nc>
  </rcc>
  <rcc rId="2259" sId="7">
    <oc r="M17" t="inlineStr">
      <is>
        <t>06 Sep</t>
      </is>
    </oc>
    <nc r="M17" t="inlineStr">
      <is>
        <t>04 Oct</t>
      </is>
    </nc>
  </rcc>
  <rcc rId="2260" sId="7">
    <oc r="N17" t="inlineStr">
      <is>
        <t>08 Sep</t>
      </is>
    </oc>
    <nc r="N17" t="inlineStr">
      <is>
        <t>06 Oct</t>
      </is>
    </nc>
  </rcc>
  <rcc rId="2261" sId="7">
    <oc r="O12" t="inlineStr">
      <is>
        <t>08 Aug</t>
      </is>
    </oc>
    <nc r="O12" t="inlineStr">
      <is>
        <t>02 Sep</t>
      </is>
    </nc>
  </rcc>
  <rcc rId="2262" sId="7">
    <oc r="P12" t="inlineStr">
      <is>
        <t>09 Aug</t>
      </is>
    </oc>
    <nc r="P12" t="inlineStr">
      <is>
        <t>03 Sep</t>
      </is>
    </nc>
  </rcc>
  <rcc rId="2263" sId="7">
    <oc r="O13" t="inlineStr">
      <is>
        <t>12 Aug</t>
      </is>
    </oc>
    <nc r="O13" t="inlineStr">
      <is>
        <t>11 Sep</t>
      </is>
    </nc>
  </rcc>
  <rcc rId="2264" sId="7">
    <oc r="P13" t="inlineStr">
      <is>
        <t>13 Aug</t>
      </is>
    </oc>
    <nc r="P13" t="inlineStr">
      <is>
        <t>12 Sep</t>
      </is>
    </nc>
  </rcc>
  <rcc rId="2265" sId="7">
    <oc r="O14" t="inlineStr">
      <is>
        <t>19 Aug</t>
      </is>
    </oc>
    <nc r="O14" t="inlineStr">
      <is>
        <t>20 Sep</t>
      </is>
    </nc>
  </rcc>
  <rcc rId="2266" sId="7">
    <oc r="P14" t="inlineStr">
      <is>
        <t>21 Aug</t>
      </is>
    </oc>
    <nc r="P14" t="inlineStr">
      <is>
        <t>21 Sep</t>
      </is>
    </nc>
  </rcc>
  <rcc rId="2267" sId="7">
    <oc r="O15" t="inlineStr">
      <is>
        <t>28 Aug</t>
      </is>
    </oc>
    <nc r="O15" t="inlineStr">
      <is>
        <t>23 Sep</t>
      </is>
    </nc>
  </rcc>
  <rcc rId="2268" sId="7">
    <oc r="P15" t="inlineStr">
      <is>
        <t>29 Aug</t>
      </is>
    </oc>
    <nc r="P15" t="inlineStr">
      <is>
        <t>24 Sep</t>
      </is>
    </nc>
  </rcc>
  <rcc rId="2269" sId="7">
    <oc r="O16" t="inlineStr">
      <is>
        <t>06 Sep</t>
      </is>
    </oc>
    <nc r="O16" t="inlineStr">
      <is>
        <t>30 Sep</t>
      </is>
    </nc>
  </rcc>
  <rcc rId="2270" sId="7">
    <oc r="P16" t="inlineStr">
      <is>
        <t>07 Sep</t>
      </is>
    </oc>
    <nc r="P16" t="inlineStr">
      <is>
        <t>01 Oct</t>
      </is>
    </nc>
  </rcc>
  <rcc rId="2271" sId="7">
    <oc r="O17" t="inlineStr">
      <is>
        <t>09 Sep</t>
      </is>
    </oc>
    <nc r="O17" t="inlineStr">
      <is>
        <t>07 Oct</t>
      </is>
    </nc>
  </rcc>
  <rcc rId="2272" sId="7">
    <oc r="P17" t="inlineStr">
      <is>
        <t>10 Sep</t>
      </is>
    </oc>
    <nc r="P17" t="inlineStr">
      <is>
        <t>08 Oct</t>
      </is>
    </nc>
  </rcc>
  <rcc rId="2273" sId="7">
    <oc r="Q12" t="inlineStr">
      <is>
        <t>10 Aug</t>
      </is>
    </oc>
    <nc r="Q12" t="inlineStr">
      <is>
        <t>05 Sep</t>
      </is>
    </nc>
  </rcc>
  <rcc rId="2274" sId="7">
    <oc r="R12" t="inlineStr">
      <is>
        <t>12 Aug</t>
      </is>
    </oc>
    <nc r="R12" t="inlineStr">
      <is>
        <t>06 Sep</t>
      </is>
    </nc>
  </rcc>
  <rcc rId="2275" sId="7">
    <oc r="Q13" t="inlineStr">
      <is>
        <t>15 Aug</t>
      </is>
    </oc>
    <nc r="Q13" t="inlineStr">
      <is>
        <t>14 Sep</t>
      </is>
    </nc>
  </rcc>
  <rcc rId="2276" sId="7">
    <oc r="R13" t="inlineStr">
      <is>
        <t>16 Aug</t>
      </is>
    </oc>
    <nc r="R13" t="inlineStr">
      <is>
        <t>15 Sep</t>
      </is>
    </nc>
  </rcc>
  <rcc rId="2277" sId="7">
    <oc r="Q14" t="inlineStr">
      <is>
        <t>22 Aug</t>
      </is>
    </oc>
    <nc r="Q14" t="inlineStr">
      <is>
        <t>23 Sep</t>
      </is>
    </nc>
  </rcc>
  <rcc rId="2278" sId="7">
    <oc r="R14" t="inlineStr">
      <is>
        <t>24 Aug</t>
      </is>
    </oc>
    <nc r="R14" t="inlineStr">
      <is>
        <t>24 Sep</t>
      </is>
    </nc>
  </rcc>
  <rcc rId="2279" sId="7">
    <oc r="Q15" t="inlineStr">
      <is>
        <t>31 Aug</t>
      </is>
    </oc>
    <nc r="Q15" t="inlineStr">
      <is>
        <t>26 Sep</t>
      </is>
    </nc>
  </rcc>
  <rcc rId="2280" sId="7">
    <oc r="R15" t="inlineStr">
      <is>
        <t>01 Sep</t>
      </is>
    </oc>
    <nc r="R15" t="inlineStr">
      <is>
        <t>27 Sep</t>
      </is>
    </nc>
  </rcc>
  <rcc rId="2281" sId="7">
    <oc r="Q16" t="inlineStr">
      <is>
        <t>09 Sep</t>
      </is>
    </oc>
    <nc r="Q16" t="inlineStr">
      <is>
        <t>03 Oct</t>
      </is>
    </nc>
  </rcc>
  <rcc rId="2282" sId="7">
    <oc r="R16" t="inlineStr">
      <is>
        <t>10 Sep</t>
      </is>
    </oc>
    <nc r="R16" t="inlineStr">
      <is>
        <t>04 Oct</t>
      </is>
    </nc>
  </rcc>
  <rcc rId="2283" sId="7">
    <oc r="Q17" t="inlineStr">
      <is>
        <t>12 Sep</t>
      </is>
    </oc>
    <nc r="Q17" t="inlineStr">
      <is>
        <t>10 Oct</t>
      </is>
    </nc>
  </rcc>
  <rcc rId="2284" sId="7">
    <oc r="R17" t="inlineStr">
      <is>
        <t>13 Sep</t>
      </is>
    </oc>
    <nc r="R17" t="inlineStr">
      <is>
        <t>11 Oct</t>
      </is>
    </nc>
  </rcc>
  <rcc rId="2285" sId="7">
    <oc r="S12" t="inlineStr">
      <is>
        <t>13 Aug</t>
      </is>
    </oc>
    <nc r="S12" t="inlineStr">
      <is>
        <t>07 Sep</t>
      </is>
    </nc>
  </rcc>
  <rcc rId="2286" sId="7">
    <oc r="T12" t="inlineStr">
      <is>
        <t>14 Aug</t>
      </is>
    </oc>
    <nc r="T12" t="inlineStr">
      <is>
        <t>08 Sep</t>
      </is>
    </nc>
  </rcc>
  <rcc rId="2287" sId="7">
    <oc r="S13" t="inlineStr">
      <is>
        <t>17 Aug</t>
      </is>
    </oc>
    <nc r="S13" t="inlineStr">
      <is>
        <t>16 Sep</t>
      </is>
    </nc>
  </rcc>
  <rcc rId="2288" sId="7">
    <oc r="T13" t="inlineStr">
      <is>
        <t>18 Aug</t>
      </is>
    </oc>
    <nc r="T13" t="inlineStr">
      <is>
        <t>17 Sep</t>
      </is>
    </nc>
  </rcc>
  <rcc rId="2289" sId="7">
    <oc r="S14" t="inlineStr">
      <is>
        <t>24 Aug</t>
      </is>
    </oc>
    <nc r="S14" t="inlineStr">
      <is>
        <t>25 Sep</t>
      </is>
    </nc>
  </rcc>
  <rcc rId="2290" sId="7">
    <oc r="T14" t="inlineStr">
      <is>
        <t>25 Aug</t>
      </is>
    </oc>
    <nc r="T14" t="inlineStr">
      <is>
        <t>26 Sep</t>
      </is>
    </nc>
  </rcc>
  <rcc rId="2291" sId="7">
    <oc r="S15" t="inlineStr">
      <is>
        <t>02 Sep</t>
      </is>
    </oc>
    <nc r="S15" t="inlineStr">
      <is>
        <t>28 Sep</t>
      </is>
    </nc>
  </rcc>
  <rcc rId="2292" sId="7">
    <oc r="T15" t="inlineStr">
      <is>
        <t>03 Sep</t>
      </is>
    </oc>
    <nc r="T15" t="inlineStr">
      <is>
        <t>29 Sep</t>
      </is>
    </nc>
  </rcc>
  <rcc rId="2293" sId="7">
    <oc r="S16" t="inlineStr">
      <is>
        <t>11 Sep</t>
      </is>
    </oc>
    <nc r="S16" t="inlineStr">
      <is>
        <t>05 Oct</t>
      </is>
    </nc>
  </rcc>
  <rcc rId="2294" sId="7">
    <oc r="T16" t="inlineStr">
      <is>
        <t>12 Sep</t>
      </is>
    </oc>
    <nc r="T16" t="inlineStr">
      <is>
        <t>06 Oct</t>
      </is>
    </nc>
  </rcc>
  <rcc rId="2295" sId="7">
    <oc r="S17" t="inlineStr">
      <is>
        <t>14 Sep</t>
      </is>
    </oc>
    <nc r="S17" t="inlineStr">
      <is>
        <t>12 Oct</t>
      </is>
    </nc>
  </rcc>
  <rcc rId="2296" sId="7">
    <oc r="T17" t="inlineStr">
      <is>
        <t>15 Sep</t>
      </is>
    </oc>
    <nc r="T17" t="inlineStr">
      <is>
        <t>13 Oct</t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7" sId="6">
    <oc r="A12" t="inlineStr">
      <is>
        <t>COSCO MALAYSIA</t>
      </is>
    </oc>
    <nc r="A12" t="inlineStr">
      <is>
        <t>COSCO EUROPE</t>
      </is>
    </nc>
  </rcc>
  <rcc rId="2298" sId="6">
    <oc r="B12" t="inlineStr">
      <is>
        <t>084S</t>
      </is>
    </oc>
    <nc r="B12" t="inlineStr">
      <is>
        <t>081S</t>
      </is>
    </nc>
  </rcc>
  <rcc rId="2299" sId="6">
    <oc r="A13" t="inlineStr">
      <is>
        <t>COSCO KAOHSIUNG</t>
      </is>
    </oc>
    <nc r="A13" t="inlineStr">
      <is>
        <t>COSCO SHIPPING ROSE</t>
      </is>
    </nc>
  </rcc>
  <rcc rId="2300" sId="6">
    <oc r="B13" t="inlineStr">
      <is>
        <t>081S</t>
      </is>
    </oc>
    <nc r="B13" t="inlineStr">
      <is>
        <t>021S</t>
      </is>
    </nc>
  </rcc>
  <rcc rId="2301" sId="6">
    <oc r="A14" t="inlineStr">
      <is>
        <t>COSCO EUROPE</t>
      </is>
    </oc>
    <nc r="A14" t="inlineStr">
      <is>
        <t>CSCL SATURN</t>
      </is>
    </nc>
  </rcc>
  <rcc rId="2302" sId="6">
    <oc r="B14" t="inlineStr">
      <is>
        <t>081S</t>
      </is>
    </oc>
    <nc r="B14" t="inlineStr">
      <is>
        <t>071S</t>
      </is>
    </nc>
  </rcc>
  <rcc rId="2303" sId="6">
    <oc r="A15" t="inlineStr">
      <is>
        <t>COSCO AFRICA</t>
      </is>
    </oc>
    <nc r="A15" t="inlineStr">
      <is>
        <t>COSCO SHIPPING ALPS</t>
      </is>
    </nc>
  </rcc>
  <rcc rId="2304" sId="6">
    <oc r="B15" t="inlineStr">
      <is>
        <t>068S</t>
      </is>
    </oc>
    <nc r="B15" t="inlineStr">
      <is>
        <t>020S</t>
      </is>
    </nc>
  </rcc>
  <rcc rId="2305" sId="6">
    <oc r="C12" t="inlineStr">
      <is>
        <t>05 Jul</t>
      </is>
    </oc>
    <nc r="C12" t="inlineStr">
      <is>
        <t>12 Aug</t>
      </is>
    </nc>
  </rcc>
  <rcc rId="2306" sId="6">
    <oc r="D12" t="inlineStr">
      <is>
        <t>06 Jul</t>
      </is>
    </oc>
    <nc r="D12" t="inlineStr">
      <is>
        <t>13 Aug</t>
      </is>
    </nc>
  </rcc>
  <rcc rId="2307" sId="6">
    <oc r="C13" t="inlineStr">
      <is>
        <t>15 Jul</t>
      </is>
    </oc>
    <nc r="C13" t="inlineStr">
      <is>
        <t>26 Aug</t>
      </is>
    </nc>
  </rcc>
  <rcc rId="2308" sId="6">
    <oc r="D13" t="inlineStr">
      <is>
        <t>16 Jul</t>
      </is>
    </oc>
    <nc r="D13" t="inlineStr">
      <is>
        <t>27 Aug</t>
      </is>
    </nc>
  </rcc>
  <rcc rId="2309" sId="6">
    <oc r="C14" t="inlineStr">
      <is>
        <t>29 Jul</t>
      </is>
    </oc>
    <nc r="C14" t="inlineStr">
      <is>
        <t>09 Sep</t>
      </is>
    </nc>
  </rcc>
  <rcc rId="2310" sId="6">
    <oc r="D14" t="inlineStr">
      <is>
        <t>30 Jul</t>
      </is>
    </oc>
    <nc r="D14" t="inlineStr">
      <is>
        <t>10 Sep</t>
      </is>
    </nc>
  </rcc>
  <rcc rId="2311" sId="6">
    <oc r="C15" t="inlineStr">
      <is>
        <t>12 Aug</t>
      </is>
    </oc>
    <nc r="C15" t="inlineStr">
      <is>
        <t>23 Sep</t>
      </is>
    </nc>
  </rcc>
  <rcc rId="2312" sId="6">
    <oc r="D15" t="inlineStr">
      <is>
        <t>13 Aug</t>
      </is>
    </oc>
    <nc r="D15" t="inlineStr">
      <is>
        <t>24 Sep</t>
      </is>
    </nc>
  </rcc>
  <rcc rId="2313" sId="6">
    <oc r="E12" t="inlineStr">
      <is>
        <t>07 Jul</t>
      </is>
    </oc>
    <nc r="E12" t="inlineStr">
      <is>
        <t>14 Aug</t>
      </is>
    </nc>
  </rcc>
  <rcc rId="2314" sId="6">
    <oc r="F12" t="inlineStr">
      <is>
        <t>08 Jul</t>
      </is>
    </oc>
    <nc r="F12" t="inlineStr">
      <is>
        <t>15 Aug</t>
      </is>
    </nc>
  </rcc>
  <rcc rId="2315" sId="6">
    <oc r="E13" t="inlineStr">
      <is>
        <t>17 Jul</t>
      </is>
    </oc>
    <nc r="E13" t="inlineStr">
      <is>
        <t>28 Aug</t>
      </is>
    </nc>
  </rcc>
  <rcc rId="2316" sId="6">
    <oc r="F13" t="inlineStr">
      <is>
        <t>18 Jul</t>
      </is>
    </oc>
    <nc r="F13" t="inlineStr">
      <is>
        <t>29 Aug</t>
      </is>
    </nc>
  </rcc>
  <rcc rId="2317" sId="6">
    <oc r="E14" t="inlineStr">
      <is>
        <t>31 Jul</t>
      </is>
    </oc>
    <nc r="E14" t="inlineStr">
      <is>
        <t>11 Sep</t>
      </is>
    </nc>
  </rcc>
  <rcc rId="2318" sId="6">
    <oc r="F14" t="inlineStr">
      <is>
        <t>01 Aug</t>
      </is>
    </oc>
    <nc r="F14" t="inlineStr">
      <is>
        <t>12 Sep</t>
      </is>
    </nc>
  </rcc>
  <rcc rId="2319" sId="6">
    <oc r="E15" t="inlineStr">
      <is>
        <t>14 Aug</t>
      </is>
    </oc>
    <nc r="E15" t="inlineStr">
      <is>
        <t>25 Sep</t>
      </is>
    </nc>
  </rcc>
  <rcc rId="2320" sId="6">
    <oc r="F15" t="inlineStr">
      <is>
        <t>15 Aug</t>
      </is>
    </oc>
    <nc r="F15" t="inlineStr">
      <is>
        <t>26 Sep</t>
      </is>
    </nc>
  </rcc>
  <rcc rId="2321" sId="6">
    <oc r="G12" t="inlineStr">
      <is>
        <t>02 Aug</t>
      </is>
    </oc>
    <nc r="G12" t="inlineStr">
      <is>
        <t>09 Sep</t>
      </is>
    </nc>
  </rcc>
  <rcc rId="2322" sId="6">
    <oc r="H12" t="inlineStr">
      <is>
        <t>04 Aug</t>
      </is>
    </oc>
    <nc r="H12" t="inlineStr">
      <is>
        <t>11 Sep</t>
      </is>
    </nc>
  </rcc>
  <rcc rId="2323" sId="6">
    <oc r="G13" t="inlineStr">
      <is>
        <t>16 Jul</t>
      </is>
    </oc>
    <nc r="G13" t="inlineStr">
      <is>
        <t>23 Sep</t>
      </is>
    </nc>
  </rcc>
  <rcc rId="2324" sId="6">
    <oc r="H13" t="inlineStr">
      <is>
        <t>18 Jul</t>
      </is>
    </oc>
    <nc r="H13" t="inlineStr">
      <is>
        <t>25 Sep</t>
      </is>
    </nc>
  </rcc>
  <rcc rId="2325" sId="6">
    <oc r="G14" t="inlineStr">
      <is>
        <t>12 Aug</t>
      </is>
    </oc>
    <nc r="G14" t="inlineStr">
      <is>
        <t>07 Oct</t>
      </is>
    </nc>
  </rcc>
  <rcc rId="2326" sId="6">
    <oc r="H14" t="inlineStr">
      <is>
        <t>14 Aug</t>
      </is>
    </oc>
    <nc r="H14" t="inlineStr">
      <is>
        <t>09 Oct</t>
      </is>
    </nc>
  </rcc>
  <rcc rId="2327" sId="6">
    <oc r="G15" t="inlineStr">
      <is>
        <t>26 Aug</t>
      </is>
    </oc>
    <nc r="G15" t="inlineStr">
      <is>
        <t>21 Oct</t>
      </is>
    </nc>
  </rcc>
  <rcc rId="2328" sId="6">
    <oc r="H15" t="inlineStr">
      <is>
        <t>28 Aug</t>
      </is>
    </oc>
    <nc r="H15" t="inlineStr">
      <is>
        <t>23 Oct</t>
      </is>
    </nc>
  </rcc>
  <rrc rId="2329" sId="6" ref="I1:J1048576" action="insertCol"/>
  <rcc rId="2330" sId="6">
    <nc r="I8" t="inlineStr">
      <is>
        <t>SAVANNAH</t>
      </is>
    </nc>
  </rcc>
  <rcc rId="2331" sId="6">
    <nc r="I8" t="inlineStr">
      <is>
        <t>SAVANNAH</t>
      </is>
    </nc>
  </rcc>
  <rcc rId="2332" sId="6" odxf="1" dxf="1">
    <nc r="I9" t="inlineStr">
      <is>
        <t>ETB</t>
      </is>
    </nc>
    <odxf/>
    <ndxf/>
  </rcc>
  <rcc rId="2333" sId="6" odxf="1" dxf="1">
    <nc r="J9" t="inlineStr">
      <is>
        <t>ETD</t>
      </is>
    </nc>
    <odxf/>
    <ndxf/>
  </rcc>
  <rcc rId="2334" sId="6" odxf="1" dxf="1">
    <nc r="I10" t="inlineStr">
      <is>
        <t>SUN</t>
      </is>
    </nc>
    <odxf/>
    <ndxf/>
  </rcc>
  <rcc rId="2335" sId="6" odxf="1" dxf="1">
    <nc r="J10" t="inlineStr">
      <is>
        <t>TUE</t>
      </is>
    </nc>
    <odxf/>
    <ndxf/>
  </rcc>
  <rcc rId="2336" sId="6" odxf="1" dxf="1" numFmtId="23">
    <nc r="I11">
      <v>0.70833333333333337</v>
    </nc>
    <odxf/>
    <ndxf/>
  </rcc>
  <rcc rId="2337" sId="6" odxf="1" dxf="1" numFmtId="23">
    <nc r="J11">
      <v>4.1666666666666664E-2</v>
    </nc>
    <odxf/>
    <ndxf/>
  </rcc>
  <rcc rId="2338" sId="6">
    <nc r="I8" t="inlineStr">
      <is>
        <t>NORFOLK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9" sId="15" numFmtId="19">
    <oc r="I46">
      <v>44424</v>
    </oc>
    <nc r="I46">
      <v>44432</v>
    </nc>
  </rcc>
  <rm rId="2710" sheetId="15" source="G47:H53" destination="G46:H52" sourceSheetId="15">
    <rcc rId="0" sId="15" dxf="1">
      <nc r="G46" t="inlineStr">
        <is>
          <t>CMA CGM G. WASHINGTON</t>
        </is>
      </nc>
      <ndxf>
        <font>
          <b/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5" dxf="1">
      <nc r="H46" t="inlineStr">
        <is>
          <t>405E</t>
        </is>
      </nc>
      <ndxf>
        <font>
          <b/>
          <sz val="10"/>
          <color indexed="12"/>
          <name val="Arial"/>
          <family val="2"/>
          <scheme val="none"/>
        </font>
        <numFmt numFmtId="166" formatCode="[$-409]d\-mmm;@"/>
        <fill>
          <patternFill patternType="solid"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cv guid="{2D64A94D-C66C-4FD3-8201-7F642E1B0F95}" action="delete"/>
  <rdn rId="0" localSheetId="1" customView="1" name="Z_2D64A94D_C66C_4FD3_8201_7F642E1B0F95_.wvu.Cols" hidden="1" oldHidden="1">
    <formula>'MENU '!$L:$L</formula>
    <oldFormula>'MENU '!$L:$L</oldFormula>
  </rdn>
  <rdn rId="0" localSheetId="2" customView="1" name="Z_2D64A94D_C66C_4FD3_8201_7F642E1B0F95_.wvu.PrintArea" hidden="1" oldHidden="1">
    <formula>'LGB DIRECT (SEA)'!$A$1:$F$38</formula>
    <oldFormula>'LGB DIRECT (SEA)'!$A$1:$F$38</oldFormula>
  </rdn>
  <rdn rId="0" localSheetId="3" customView="1" name="Z_2D64A94D_C66C_4FD3_8201_7F642E1B0F95_.wvu.PrintArea" hidden="1" oldHidden="1">
    <formula>'LGB VIA HKG (SEA)'!$A$1:$L$29</formula>
    <oldFormula>'LGB VIA HKG (SEA)'!$A$1:$L$29</oldFormula>
  </rdn>
  <rdn rId="0" localSheetId="4" customView="1" name="Z_2D64A94D_C66C_4FD3_8201_7F642E1B0F95_.wvu.PrintArea" hidden="1" oldHidden="1">
    <formula>'LAS -OAK DIRECT (SEA2)'!$A$1:$J$37</formula>
    <oldFormula>'LAS -OAK DIRECT (SEA2)'!$A$1:$J$37</oldFormula>
  </rdn>
  <rdn rId="0" localSheetId="6" customView="1" name="Z_2D64A94D_C66C_4FD3_8201_7F642E1B0F95_.wvu.PrintArea" hidden="1" oldHidden="1">
    <formula>'USEC DIRECT (AWE6) '!$A$1:$O$33</formula>
    <oldFormula>'USEC DIRECT (AWE6) '!$A$1:$O$33</oldFormula>
  </rdn>
  <rdn rId="0" localSheetId="7" customView="1" name="Z_2D64A94D_C66C_4FD3_8201_7F642E1B0F95_.wvu.Cols" hidden="1" oldHidden="1">
    <formula>'USEC DIRECT (AWE5)'!$G:$J</formula>
    <oldFormula>'USEC DIRECT (AWE5)'!$G:$J</oldFormula>
  </rdn>
  <rdn rId="0" localSheetId="10" customView="1" name="Z_2D64A94D_C66C_4FD3_8201_7F642E1B0F95_.wvu.PrintArea" hidden="1" oldHidden="1">
    <formula>'BOSTON VIA SHA (AWE1)'!$A$1:$L$34</formula>
    <oldFormula>'BOSTON VIA SHA (AWE1)'!$A$1:$L$34</oldFormula>
  </rdn>
  <rdn rId="0" localSheetId="5" customView="1" name="Z_2D64A94D_C66C_4FD3_8201_7F642E1B0F95_.wvu.Rows" hidden="1" oldHidden="1">
    <formula>'CANADA TS (CPNW)'!$51:$66</formula>
    <oldFormula>'CANADA TS (CPNW)'!$51:$66</oldFormula>
  </rdn>
  <rdn rId="0" localSheetId="13" customView="1" name="Z_2D64A94D_C66C_4FD3_8201_7F642E1B0F95_.wvu.PrintArea" hidden="1" oldHidden="1">
    <formula>'SEA-VAN VIA HKG (OPNW)'!$A$1:$N$42</formula>
    <oldFormula>'SEA-VAN VIA HKG (OPNW)'!$A$1:$N$42</oldFormula>
  </rdn>
  <rdn rId="0" localSheetId="14" customView="1" name="Z_2D64A94D_C66C_4FD3_8201_7F642E1B0F95_.wvu.Rows" hidden="1" oldHidden="1">
    <formula>'TACOMA VIA YTN (EPNW)'!$8:$22</formula>
    <oldFormula>'TACOMA VIA YTN (EPNW)'!$8:$22</oldFormula>
  </rdn>
  <rdn rId="0" localSheetId="15" customView="1" name="Z_2D64A94D_C66C_4FD3_8201_7F642E1B0F95_.wvu.PrintArea" hidden="1" oldHidden="1">
    <formula>'GULF VIA XMN (GME)'!$A$1:$P$70</formula>
    <oldFormula>'GULF VIA XMN (GME)'!$A$1:$P$70</oldFormula>
  </rdn>
  <rdn rId="0" localSheetId="15" customView="1" name="Z_2D64A94D_C66C_4FD3_8201_7F642E1B0F95_.wvu.Rows" hidden="1" oldHidden="1">
    <formula>'GULF VIA XMN (GME)'!$4:$38</formula>
    <oldFormula>'GULF VIA XMN (GME)'!$4:$38</oldFormula>
  </rdn>
  <rcv guid="{2D64A94D-C66C-4FD3-8201-7F642E1B0F95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="1" sqref="G53" start="0" length="0">
    <dxf>
      <font>
        <b val="0"/>
        <sz val="12"/>
        <color rgb="FFFF0000"/>
        <name val="Times New Roman"/>
        <family val="2"/>
        <scheme val="none"/>
      </font>
      <fill>
        <patternFill patternType="none">
          <bgColor indexed="65"/>
        </patternFill>
      </fill>
    </dxf>
  </rfmt>
  <rcc rId="2723" sId="15" odxf="1" dxf="1">
    <nc r="G53" t="inlineStr">
      <is>
        <t>CMA CGM CASSIOPEIA</t>
      </is>
    </nc>
    <ndxf>
      <font>
        <b/>
        <sz val="10"/>
        <color indexed="12"/>
        <name val="Arial"/>
      </font>
      <numFmt numFmtId="166" formatCode="[$-409]d\-mmm;@"/>
      <fill>
        <patternFill patternType="solid">
          <bgColor theme="0"/>
        </patternFill>
      </fill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5" s="1" sqref="H53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24" sId="15">
    <nc r="H53" t="inlineStr">
      <is>
        <t>031E</t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5" sId="15" numFmtId="19">
    <oc r="I46">
      <v>44432</v>
    </oc>
    <nc r="I46">
      <v>44433</v>
    </nc>
  </rcc>
  <rcc rId="2726" sId="15">
    <oc r="I48">
      <f>I47+7</f>
    </oc>
    <nc r="I48">
      <f>I47+7</f>
    </nc>
  </rcc>
  <rcc rId="2727" sId="15">
    <oc r="I49">
      <f>I48+7</f>
    </oc>
    <nc r="I49">
      <f>I48+7</f>
    </nc>
  </rcc>
  <rcc rId="2728" sId="15">
    <oc r="I50">
      <f>I49+7</f>
    </oc>
    <nc r="I50">
      <f>I49+7</f>
    </nc>
  </rcc>
  <rcc rId="2729" sId="15">
    <oc r="I51">
      <f>I50+7</f>
    </oc>
    <nc r="I51">
      <f>I50+7</f>
    </nc>
  </rcc>
  <rcc rId="2730" sId="15">
    <oc r="I52">
      <f>I51+7</f>
    </oc>
    <nc r="I52">
      <f>I51+7</f>
    </nc>
  </rcc>
  <rcc rId="2731" sId="15">
    <oc r="I53">
      <f>I52+7</f>
    </oc>
    <nc r="I53">
      <f>I52+7</f>
    </nc>
  </rcc>
  <rcc rId="2732" sId="15" numFmtId="19">
    <oc r="J46">
      <v>44392</v>
    </oc>
    <nc r="J46">
      <v>44433</v>
    </nc>
  </rcc>
  <rcc rId="2733" sId="15">
    <oc r="J47">
      <f>J46+7</f>
    </oc>
    <nc r="J47">
      <f>J46+7</f>
    </nc>
  </rcc>
  <rcc rId="2734" sId="15">
    <oc r="J48">
      <f>J47+7</f>
    </oc>
    <nc r="J48">
      <f>J47+7</f>
    </nc>
  </rcc>
  <rcc rId="2735" sId="15">
    <oc r="J49">
      <f>J48+7</f>
    </oc>
    <nc r="J49">
      <f>J48+7</f>
    </nc>
  </rcc>
  <rcc rId="2736" sId="15">
    <oc r="J50">
      <f>J49+7</f>
    </oc>
    <nc r="J50">
      <f>J49+7</f>
    </nc>
  </rcc>
  <rcc rId="2737" sId="15">
    <oc r="J51">
      <f>J50+7</f>
    </oc>
    <nc r="J51">
      <f>J50+7</f>
    </nc>
  </rcc>
  <rcc rId="2738" sId="15">
    <oc r="J52">
      <f>J51+7</f>
    </oc>
    <nc r="J52">
      <f>J51+7</f>
    </nc>
  </rcc>
  <rcc rId="2739" sId="15">
    <oc r="J53">
      <f>J52+7</f>
    </oc>
    <nc r="J53">
      <f>J52+7</f>
    </nc>
  </rcc>
  <rcv guid="{2D64A94D-C66C-4FD3-8201-7F642E1B0F95}" action="delete"/>
  <rdn rId="0" localSheetId="1" customView="1" name="Z_2D64A94D_C66C_4FD3_8201_7F642E1B0F95_.wvu.Cols" hidden="1" oldHidden="1">
    <formula>'MENU '!$L:$L</formula>
    <oldFormula>'MENU '!$L:$L</oldFormula>
  </rdn>
  <rdn rId="0" localSheetId="2" customView="1" name="Z_2D64A94D_C66C_4FD3_8201_7F642E1B0F95_.wvu.PrintArea" hidden="1" oldHidden="1">
    <formula>'LGB DIRECT (SEA)'!$A$1:$F$38</formula>
    <oldFormula>'LGB DIRECT (SEA)'!$A$1:$F$38</oldFormula>
  </rdn>
  <rdn rId="0" localSheetId="3" customView="1" name="Z_2D64A94D_C66C_4FD3_8201_7F642E1B0F95_.wvu.PrintArea" hidden="1" oldHidden="1">
    <formula>'LGB VIA HKG (SEA)'!$A$1:$L$29</formula>
    <oldFormula>'LGB VIA HKG (SEA)'!$A$1:$L$29</oldFormula>
  </rdn>
  <rdn rId="0" localSheetId="4" customView="1" name="Z_2D64A94D_C66C_4FD3_8201_7F642E1B0F95_.wvu.PrintArea" hidden="1" oldHidden="1">
    <formula>'LAS -OAK DIRECT (SEA2)'!$A$1:$J$37</formula>
    <oldFormula>'LAS -OAK DIRECT (SEA2)'!$A$1:$J$37</oldFormula>
  </rdn>
  <rdn rId="0" localSheetId="6" customView="1" name="Z_2D64A94D_C66C_4FD3_8201_7F642E1B0F95_.wvu.PrintArea" hidden="1" oldHidden="1">
    <formula>'USEC DIRECT (AWE6) '!$A$1:$O$33</formula>
    <oldFormula>'USEC DIRECT (AWE6) '!$A$1:$O$33</oldFormula>
  </rdn>
  <rdn rId="0" localSheetId="7" customView="1" name="Z_2D64A94D_C66C_4FD3_8201_7F642E1B0F95_.wvu.Cols" hidden="1" oldHidden="1">
    <formula>'USEC DIRECT (AWE5)'!$G:$J</formula>
    <oldFormula>'USEC DIRECT (AWE5)'!$G:$J</oldFormula>
  </rdn>
  <rdn rId="0" localSheetId="10" customView="1" name="Z_2D64A94D_C66C_4FD3_8201_7F642E1B0F95_.wvu.PrintArea" hidden="1" oldHidden="1">
    <formula>'BOSTON VIA SHA (AWE1)'!$A$1:$L$34</formula>
    <oldFormula>'BOSTON VIA SHA (AWE1)'!$A$1:$L$34</oldFormula>
  </rdn>
  <rdn rId="0" localSheetId="5" customView="1" name="Z_2D64A94D_C66C_4FD3_8201_7F642E1B0F95_.wvu.Rows" hidden="1" oldHidden="1">
    <formula>'CANADA TS (CPNW)'!$51:$66</formula>
    <oldFormula>'CANADA TS (CPNW)'!$51:$66</oldFormula>
  </rdn>
  <rdn rId="0" localSheetId="13" customView="1" name="Z_2D64A94D_C66C_4FD3_8201_7F642E1B0F95_.wvu.PrintArea" hidden="1" oldHidden="1">
    <formula>'SEA-VAN VIA HKG (OPNW)'!$A$1:$N$42</formula>
    <oldFormula>'SEA-VAN VIA HKG (OPNW)'!$A$1:$N$42</oldFormula>
  </rdn>
  <rdn rId="0" localSheetId="14" customView="1" name="Z_2D64A94D_C66C_4FD3_8201_7F642E1B0F95_.wvu.Rows" hidden="1" oldHidden="1">
    <formula>'TACOMA VIA YTN (EPNW)'!$8:$22</formula>
    <oldFormula>'TACOMA VIA YTN (EPNW)'!$8:$22</oldFormula>
  </rdn>
  <rdn rId="0" localSheetId="15" customView="1" name="Z_2D64A94D_C66C_4FD3_8201_7F642E1B0F95_.wvu.PrintArea" hidden="1" oldHidden="1">
    <formula>'GULF VIA XMN (GME)'!$A$1:$P$70</formula>
    <oldFormula>'GULF VIA XMN (GME)'!$A$1:$P$70</oldFormula>
  </rdn>
  <rdn rId="0" localSheetId="15" customView="1" name="Z_2D64A94D_C66C_4FD3_8201_7F642E1B0F95_.wvu.Rows" hidden="1" oldHidden="1">
    <formula>'GULF VIA XMN (GME)'!$4:$38</formula>
    <oldFormula>'GULF VIA XMN (GME)'!$4:$38</oldFormula>
  </rdn>
  <rcv guid="{2D64A94D-C66C-4FD3-8201-7F642E1B0F95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2" sId="15" numFmtId="19">
    <oc r="I46">
      <v>44433</v>
    </oc>
    <nc r="I46">
      <v>44432</v>
    </nc>
  </rcc>
  <rcc rId="2753" sId="15">
    <oc r="I48">
      <f>I47+7</f>
    </oc>
    <nc r="I48">
      <f>I47+7</f>
    </nc>
  </rcc>
  <rcc rId="2754" sId="15">
    <oc r="I49">
      <f>I48+7</f>
    </oc>
    <nc r="I49">
      <f>I48+7</f>
    </nc>
  </rcc>
  <rcc rId="2755" sId="15">
    <oc r="I50">
      <f>I49+7</f>
    </oc>
    <nc r="I50">
      <f>I49+7</f>
    </nc>
  </rcc>
  <rcc rId="2756" sId="15">
    <oc r="I51">
      <f>I50+7</f>
    </oc>
    <nc r="I51">
      <f>I50+7</f>
    </nc>
  </rcc>
  <rcc rId="2757" sId="15">
    <oc r="I52">
      <f>I51+7</f>
    </oc>
    <nc r="I52">
      <f>I51+7</f>
    </nc>
  </rcc>
  <rcc rId="2758" sId="15">
    <oc r="I53">
      <f>I52+7</f>
    </oc>
    <nc r="I53">
      <f>I52+7</f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9" sId="15">
    <oc r="G46" t="inlineStr">
      <is>
        <t>CMA CGM T. ROOSEVELT</t>
      </is>
    </oc>
    <nc r="G46" t="inlineStr">
      <is>
        <t>XIN WEI HAI</t>
      </is>
    </nc>
  </rcc>
  <rcc rId="2760" sId="15">
    <oc r="G47" t="inlineStr">
      <is>
        <t>CMA CGM CASSIOPEIA</t>
      </is>
    </oc>
    <nc r="G47" t="inlineStr">
      <is>
        <t>COSCO SANTOS</t>
      </is>
    </nc>
  </rcc>
  <rcc rId="2761" sId="15">
    <oc r="G48" t="inlineStr">
      <is>
        <t>CMA CGM MISSISSIPPI</t>
      </is>
    </oc>
    <nc r="G48" t="inlineStr">
      <is>
        <t>GOTTFRIED SCHULTE</t>
      </is>
    </nc>
  </rcc>
  <rcc rId="2762" sId="15">
    <nc r="G49" t="inlineStr">
      <is>
        <t>COSCO VALENCIA</t>
      </is>
    </nc>
  </rcc>
  <rcc rId="2763" sId="15">
    <oc r="G50" t="inlineStr">
      <is>
        <t>APL RAFFLES</t>
      </is>
    </oc>
    <nc r="G50" t="inlineStr">
      <is>
        <t>COSCO PIRAEUS</t>
      </is>
    </nc>
  </rcc>
  <rcc rId="2764" sId="15">
    <oc r="G51" t="inlineStr">
      <is>
        <t>CMA CGM G. WASHINGTON</t>
      </is>
    </oc>
    <nc r="G51" t="inlineStr">
      <is>
        <t>COSCO ISTANBUL</t>
      </is>
    </nc>
  </rcc>
  <rcc rId="2765" sId="15">
    <oc r="G52" t="inlineStr">
      <is>
        <t>CMA CGM T. ROOSEVELT</t>
      </is>
    </oc>
    <nc r="G52" t="inlineStr">
      <is>
        <t>COSCO AUCKLAND</t>
      </is>
    </nc>
  </rcc>
  <rcc rId="2766" sId="15">
    <oc r="G53" t="inlineStr">
      <is>
        <t>CMA CGM CASSIOPEIA</t>
      </is>
    </oc>
    <nc r="G53"/>
  </rcc>
  <rcc rId="2767" sId="15">
    <oc r="H46" t="inlineStr">
      <is>
        <t>116E</t>
      </is>
    </oc>
    <nc r="H46" t="inlineStr">
      <is>
        <t>140E</t>
      </is>
    </nc>
  </rcc>
  <rcc rId="2768" sId="15">
    <oc r="H47" t="inlineStr">
      <is>
        <t>030E</t>
      </is>
    </oc>
    <nc r="H47" t="inlineStr">
      <is>
        <t>066E</t>
      </is>
    </nc>
  </rcc>
  <rcc rId="2769" sId="15">
    <oc r="H48" t="inlineStr">
      <is>
        <t>031E</t>
      </is>
    </oc>
    <nc r="H48" t="inlineStr">
      <is>
        <t>009E</t>
      </is>
    </nc>
  </rcc>
  <rcc rId="2770" sId="15">
    <nc r="H49" t="inlineStr">
      <is>
        <t>047E</t>
      </is>
    </nc>
  </rcc>
  <rcc rId="2771" sId="15">
    <oc r="H50" t="inlineStr">
      <is>
        <t>028E</t>
      </is>
    </oc>
    <nc r="H50" t="inlineStr">
      <is>
        <t>047E</t>
      </is>
    </nc>
  </rcc>
  <rcc rId="2772" sId="15">
    <oc r="H51" t="inlineStr">
      <is>
        <t>406E</t>
      </is>
    </oc>
    <nc r="H51" t="inlineStr">
      <is>
        <t>051E</t>
      </is>
    </nc>
  </rcc>
  <rcc rId="2773" sId="15">
    <oc r="H52" t="inlineStr">
      <is>
        <t>117E</t>
      </is>
    </oc>
    <nc r="H52" t="inlineStr">
      <is>
        <t>053E</t>
      </is>
    </nc>
  </rcc>
  <rcc rId="2774" sId="15">
    <oc r="H53" t="inlineStr">
      <is>
        <t>031E</t>
      </is>
    </oc>
    <nc r="H53"/>
  </rcc>
  <rcc rId="2775" sId="15" numFmtId="19">
    <oc r="I46">
      <v>44432</v>
    </oc>
    <nc r="I46">
      <v>44414</v>
    </nc>
  </rcc>
  <rcc rId="2776" sId="15" numFmtId="19">
    <oc r="J46">
      <v>44433</v>
    </oc>
    <nc r="J46">
      <v>44415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5" s="1" sqref="G49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 vertical="center"/>
    </dxf>
  </rfmt>
  <rfmt sheetId="15" s="1" sqref="H49" start="0" length="0">
    <dxf>
      <font>
        <sz val="10"/>
        <color indexed="12"/>
        <name val="Arial"/>
        <family val="2"/>
        <scheme val="none"/>
      </font>
      <numFmt numFmtId="166" formatCode="[$-409]d\-mmm;@"/>
      <alignment horizontal="center" vertical="center"/>
    </dxf>
  </rfmt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7" sId="15">
    <nc r="G53" t="inlineStr">
      <is>
        <t>OMIT</t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8" sId="15">
    <oc r="G53" t="inlineStr">
      <is>
        <t>OMIT</t>
      </is>
    </oc>
    <nc r="G53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7" sId="5">
    <oc r="E12" t="inlineStr">
      <is>
        <t>13 Jul</t>
      </is>
    </oc>
    <nc r="E12" t="inlineStr">
      <is>
        <t>15 Aug</t>
      </is>
    </nc>
  </rcc>
  <rcc rId="2428" sId="5">
    <oc r="F12" t="inlineStr">
      <is>
        <t>14 Jul</t>
      </is>
    </oc>
    <nc r="F12" t="inlineStr">
      <is>
        <t>16 Aug</t>
      </is>
    </nc>
  </rcc>
  <rcc rId="2429" sId="5">
    <oc r="E13" t="inlineStr">
      <is>
        <t>16 Jul</t>
      </is>
    </oc>
    <nc r="E13" t="inlineStr">
      <is>
        <t>24 Aug</t>
      </is>
    </nc>
  </rcc>
  <rcc rId="2430" sId="5">
    <oc r="F13" t="inlineStr">
      <is>
        <t>17 Jul</t>
      </is>
    </oc>
    <nc r="F13" t="inlineStr">
      <is>
        <t>25 Aug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9" sId="15">
    <oc r="G46" t="inlineStr">
      <is>
        <t>XIN WEI HAI</t>
      </is>
    </oc>
    <nc r="G46" t="inlineStr">
      <is>
        <t>GOTTFRIED SCHULTE</t>
      </is>
    </nc>
  </rcc>
  <rcc rId="2780" sId="15">
    <oc r="G47" t="inlineStr">
      <is>
        <t>COSCO SANTOS</t>
      </is>
    </oc>
    <nc r="G47" t="inlineStr">
      <is>
        <t>COSCO VALENCIA</t>
      </is>
    </nc>
  </rcc>
  <rcc rId="2781" sId="15">
    <oc r="G48" t="inlineStr">
      <is>
        <t>GOTTFRIED SCHULTE</t>
      </is>
    </oc>
    <nc r="G48" t="inlineStr">
      <is>
        <t>COSCO PIRAEUS</t>
      </is>
    </nc>
  </rcc>
  <rcc rId="2782" sId="15">
    <oc r="G49" t="inlineStr">
      <is>
        <t>COSCO VALENCIA</t>
      </is>
    </oc>
    <nc r="G49" t="inlineStr">
      <is>
        <t>COSCO ISTANBUL</t>
      </is>
    </nc>
  </rcc>
  <rcc rId="2783" sId="15">
    <oc r="G50" t="inlineStr">
      <is>
        <t>COSCO PIRAEUS</t>
      </is>
    </oc>
    <nc r="G50" t="inlineStr">
      <is>
        <t>COSCO AUCKLAND</t>
      </is>
    </nc>
  </rcc>
  <rcc rId="2784" sId="15">
    <oc r="G51" t="inlineStr">
      <is>
        <t>COSCO ISTANBUL</t>
      </is>
    </oc>
    <nc r="G51"/>
  </rcc>
  <rcc rId="2785" sId="15">
    <oc r="G52" t="inlineStr">
      <is>
        <t>COSCO AUCKLAND</t>
      </is>
    </oc>
    <nc r="G52" t="inlineStr">
      <is>
        <t>XIN WEI HAI</t>
      </is>
    </nc>
  </rcc>
  <rcc rId="2786" sId="15">
    <nc r="G53" t="inlineStr">
      <is>
        <t>COSCO VENICE</t>
      </is>
    </nc>
  </rcc>
  <rcc rId="2787" sId="15">
    <oc r="H46" t="inlineStr">
      <is>
        <t>140E</t>
      </is>
    </oc>
    <nc r="H46" t="inlineStr">
      <is>
        <t>009E</t>
      </is>
    </nc>
  </rcc>
  <rcc rId="2788" sId="15">
    <oc r="H47" t="inlineStr">
      <is>
        <t>066E</t>
      </is>
    </oc>
    <nc r="H47" t="inlineStr">
      <is>
        <t>047E</t>
      </is>
    </nc>
  </rcc>
  <rcc rId="2789" sId="15">
    <oc r="H48" t="inlineStr">
      <is>
        <t>009E</t>
      </is>
    </oc>
    <nc r="H48" t="inlineStr">
      <is>
        <t>047E</t>
      </is>
    </nc>
  </rcc>
  <rcc rId="2790" sId="15">
    <oc r="H49" t="inlineStr">
      <is>
        <t>047E</t>
      </is>
    </oc>
    <nc r="H49" t="inlineStr">
      <is>
        <t>051E</t>
      </is>
    </nc>
  </rcc>
  <rcc rId="2791" sId="15">
    <oc r="H50" t="inlineStr">
      <is>
        <t>047E</t>
      </is>
    </oc>
    <nc r="H50" t="inlineStr">
      <is>
        <t>053E</t>
      </is>
    </nc>
  </rcc>
  <rcc rId="2792" sId="15">
    <oc r="H51" t="inlineStr">
      <is>
        <t>051E</t>
      </is>
    </oc>
    <nc r="H51"/>
  </rcc>
  <rcc rId="2793" sId="15">
    <oc r="H52" t="inlineStr">
      <is>
        <t>053E</t>
      </is>
    </oc>
    <nc r="H52" t="inlineStr">
      <is>
        <t>141E</t>
      </is>
    </nc>
  </rcc>
  <rcc rId="2794" sId="15">
    <nc r="H53" t="inlineStr">
      <is>
        <t>047E</t>
      </is>
    </nc>
  </rcc>
  <rcc rId="2795" sId="15" numFmtId="19">
    <oc r="I46">
      <v>44414</v>
    </oc>
    <nc r="I46">
      <v>44427</v>
    </nc>
  </rcc>
  <rcc rId="2796" sId="15" numFmtId="19">
    <oc r="J46">
      <v>44415</v>
    </oc>
    <nc r="J46">
      <v>44428</v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7" sId="15" numFmtId="19">
    <oc r="K46">
      <v>44420</v>
    </oc>
    <nc r="K46">
      <v>44424</v>
    </nc>
  </rcc>
  <rfmt sheetId="15" sqref="K47">
    <dxf>
      <numFmt numFmtId="35" formatCode="_(* #,##0.00_);_(* \(#,##0.00\);_(* &quot;-&quot;??_);_(@_)"/>
    </dxf>
  </rfmt>
  <rcc rId="2798" sId="15" numFmtId="19">
    <oc r="L46">
      <v>44421</v>
    </oc>
    <nc r="L46">
      <v>44425</v>
    </nc>
  </rcc>
  <rcc rId="2799" sId="15" odxf="1" dxf="1">
    <nc r="K47">
      <f>K46+7</f>
    </nc>
    <odxf>
      <numFmt numFmtId="35" formatCode="_(* #,##0.00_);_(* \(#,##0.00\);_(* &quot;-&quot;??_);_(@_)"/>
    </odxf>
    <ndxf>
      <numFmt numFmtId="166" formatCode="[$-409]d\-mmm;@"/>
    </ndxf>
  </rcc>
  <rcc rId="2800" sId="15">
    <nc r="L47">
      <f>L46+7</f>
    </nc>
  </rcc>
  <rcc rId="2801" sId="15">
    <nc r="M47">
      <f>M46+7</f>
    </nc>
  </rcc>
  <rcc rId="2802" sId="15">
    <nc r="N47">
      <f>N46+7</f>
    </nc>
  </rcc>
  <rcc rId="2803" sId="15" numFmtId="19">
    <oc r="K48">
      <v>44434</v>
    </oc>
    <nc r="K48">
      <f>K47+7</f>
    </nc>
  </rcc>
  <rcc rId="2804" sId="15">
    <oc r="K49">
      <f>K48+7</f>
    </oc>
    <nc r="K49">
      <f>K48+7</f>
    </nc>
  </rcc>
  <rcc rId="2805" sId="15">
    <oc r="K50">
      <f>K49+7</f>
    </oc>
    <nc r="K50">
      <f>K49+7</f>
    </nc>
  </rcc>
  <rcc rId="2806" sId="15">
    <oc r="K51">
      <f>K50+7</f>
    </oc>
    <nc r="K51">
      <f>K50+7</f>
    </nc>
  </rcc>
  <rcc rId="2807" sId="15">
    <oc r="K52">
      <f>K51+7</f>
    </oc>
    <nc r="K52">
      <f>K51+7</f>
    </nc>
  </rcc>
  <rcc rId="2808" sId="15">
    <oc r="K53">
      <f>K52+7</f>
    </oc>
    <nc r="K53">
      <f>K52+7</f>
    </nc>
  </rcc>
  <rcc rId="2809" sId="15" numFmtId="19">
    <oc r="L48">
      <v>44435</v>
    </oc>
    <nc r="L48">
      <f>L47+7</f>
    </nc>
  </rcc>
  <rcc rId="2810" sId="15">
    <oc r="L49">
      <f>L48+7</f>
    </oc>
    <nc r="L49">
      <f>L48+7</f>
    </nc>
  </rcc>
  <rcc rId="2811" sId="15">
    <oc r="L50">
      <f>L49+7</f>
    </oc>
    <nc r="L50">
      <f>L49+7</f>
    </nc>
  </rcc>
  <rcc rId="2812" sId="15">
    <oc r="L51">
      <f>L50+7</f>
    </oc>
    <nc r="L51">
      <f>L50+7</f>
    </nc>
  </rcc>
  <rcc rId="2813" sId="15">
    <oc r="L52">
      <f>L51+7</f>
    </oc>
    <nc r="L52">
      <f>L51+7</f>
    </nc>
  </rcc>
  <rcc rId="2814" sId="15">
    <oc r="L53">
      <f>L52+7</f>
    </oc>
    <nc r="L53">
      <f>L52+7</f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5" sId="15" numFmtId="19">
    <oc r="M46">
      <v>44423</v>
    </oc>
    <nc r="M46">
      <v>44458</v>
    </nc>
  </rcc>
  <rcc rId="2816" sId="15" numFmtId="19">
    <oc r="N46">
      <v>44424</v>
    </oc>
    <nc r="N46">
      <v>44459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7" sId="15">
    <oc r="I51">
      <f>I50+7</f>
    </oc>
    <nc r="I51"/>
  </rcc>
  <rcc rId="2818" sId="15">
    <oc r="J51">
      <f>J50+7</f>
    </oc>
    <nc r="J51"/>
  </rcc>
  <rcc rId="2819" sId="15">
    <oc r="K51">
      <f>K50+7</f>
    </oc>
    <nc r="K51"/>
  </rcc>
  <rcc rId="2820" sId="15">
    <oc r="L51">
      <f>L50+7</f>
    </oc>
    <nc r="L51"/>
  </rcc>
  <rcc rId="2821" sId="15">
    <oc r="M51">
      <f>M50+7</f>
    </oc>
    <nc r="M51"/>
  </rcc>
  <rcc rId="2822" sId="15">
    <oc r="N51">
      <f>N50+7</f>
    </oc>
    <nc r="N51"/>
  </rcc>
  <rcc rId="2823" sId="15">
    <oc r="O51">
      <f>O50+7</f>
    </oc>
    <nc r="O51"/>
  </rcc>
  <rcc rId="2824" sId="15">
    <oc r="P51">
      <f>P50+7</f>
    </oc>
    <nc r="P51"/>
  </rcc>
  <rcc rId="2825" sId="15" numFmtId="19">
    <oc r="O46">
      <v>44425</v>
    </oc>
    <nc r="O46">
      <v>44460</v>
    </nc>
  </rcc>
  <rcc rId="2826" sId="15" numFmtId="19">
    <oc r="P46">
      <v>44426</v>
    </oc>
    <nc r="P46">
      <v>44461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7" sId="15" numFmtId="19">
    <oc r="O47">
      <v>44439</v>
    </oc>
    <nc r="O47">
      <f>O46+7</f>
    </nc>
  </rcc>
  <rcc rId="2828" sId="15" numFmtId="19">
    <oc r="P47">
      <v>44440</v>
    </oc>
    <nc r="P47">
      <f>P46+7</f>
    </nc>
  </rcc>
  <rcc rId="2829" sId="15" numFmtId="19">
    <oc r="O48">
      <v>44446</v>
    </oc>
    <nc r="O48">
      <f>O47+7</f>
    </nc>
  </rcc>
  <rcc rId="2830" sId="15">
    <oc r="O49">
      <f>O48+7</f>
    </oc>
    <nc r="O49">
      <f>O48+7</f>
    </nc>
  </rcc>
  <rcc rId="2831" sId="15">
    <oc r="O50">
      <f>O49+7</f>
    </oc>
    <nc r="O50">
      <f>O49+7</f>
    </nc>
  </rcc>
  <rcc rId="2832" sId="15">
    <oc r="O52">
      <f>O51+7</f>
    </oc>
    <nc r="O52">
      <f>O51+7</f>
    </nc>
  </rcc>
  <rcc rId="2833" sId="15">
    <oc r="O53">
      <f>O52+7</f>
    </oc>
    <nc r="O53">
      <f>O52+7</f>
    </nc>
  </rcc>
  <rcc rId="2834" sId="15" numFmtId="19">
    <oc r="P48">
      <v>44447</v>
    </oc>
    <nc r="P48">
      <f>P47+7</f>
    </nc>
  </rcc>
  <rcc rId="2835" sId="15">
    <oc r="P49">
      <f>P48+7</f>
    </oc>
    <nc r="P49">
      <f>P48+7</f>
    </nc>
  </rcc>
  <rcc rId="2836" sId="15">
    <oc r="P50">
      <f>P49+7</f>
    </oc>
    <nc r="P50">
      <f>P49+7</f>
    </nc>
  </rcc>
  <rcc rId="2837" sId="15">
    <oc r="P52">
      <f>P51+7</f>
    </oc>
    <nc r="P52">
      <f>P51+7</f>
    </nc>
  </rcc>
  <rcc rId="2838" sId="15">
    <oc r="P53">
      <f>P52+7</f>
    </oc>
    <nc r="P53">
      <f>P52+7</f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9" sId="15">
    <oc r="I53">
      <f>I52+7</f>
    </oc>
    <nc r="I53">
      <f>I52+7</f>
    </nc>
  </rcc>
  <rcc rId="2840" sId="15">
    <oc r="I52">
      <f>I51+7</f>
    </oc>
    <nc r="I52">
      <f>I50+14</f>
    </nc>
  </rcc>
  <rcc rId="2841" sId="15">
    <oc r="J52">
      <f>J51+7</f>
    </oc>
    <nc r="J52">
      <f>J50+14</f>
    </nc>
  </rcc>
  <rcc rId="2842" sId="15">
    <oc r="K52">
      <f>K51+7</f>
    </oc>
    <nc r="K52">
      <f>K50+14</f>
    </nc>
  </rcc>
  <rcc rId="2843" sId="15">
    <oc r="L52">
      <f>L51+7</f>
    </oc>
    <nc r="L52">
      <f>L50+14</f>
    </nc>
  </rcc>
  <rcc rId="2844" sId="15">
    <oc r="M52">
      <f>M51+7</f>
    </oc>
    <nc r="M52">
      <f>M50+14</f>
    </nc>
  </rcc>
  <rcc rId="2845" sId="15">
    <oc r="N52">
      <f>N51+7</f>
    </oc>
    <nc r="N52">
      <f>N50+14</f>
    </nc>
  </rcc>
  <rcc rId="2846" sId="15">
    <oc r="O52">
      <f>O51+7</f>
    </oc>
    <nc r="O52">
      <f>O50+14</f>
    </nc>
  </rcc>
  <rcc rId="2847" sId="15">
    <oc r="P52">
      <f>P51+7</f>
    </oc>
    <nc r="P52">
      <f>P50+14</f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8" sId="15" numFmtId="19">
    <oc r="K46">
      <v>44424</v>
    </oc>
    <nc r="K46">
      <v>44455</v>
    </nc>
  </rcc>
  <rcc rId="2849" sId="15" numFmtId="19">
    <oc r="L46">
      <v>44425</v>
    </oc>
    <nc r="L46">
      <v>44456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0" sId="16">
    <oc r="A11">
      <f>"CMA CGM ATTILA"</f>
    </oc>
    <nc r="A11" t="inlineStr">
      <is>
        <t>CMA CGM MELISANDE</t>
      </is>
    </nc>
  </rcc>
  <rcc rId="2851" sId="16">
    <oc r="A12">
      <f>"CMA CGM TAGE"</f>
    </oc>
    <nc r="A12" t="inlineStr">
      <is>
        <t>CMA CGM BIANCA</t>
      </is>
    </nc>
  </rcc>
  <rcc rId="2852" sId="16">
    <oc r="A13">
      <f>"CMA CGM ALMAVIVA"</f>
    </oc>
    <nc r="A13" t="inlineStr">
      <is>
        <t>CMA CGM FIGARO</t>
      </is>
    </nc>
  </rcc>
  <rcc rId="2853" sId="16">
    <oc r="A14">
      <f>"CMA CGM SAMSON"</f>
    </oc>
    <nc r="A14" t="inlineStr">
      <is>
        <t>CMA CGM TANCREDI</t>
      </is>
    </nc>
  </rcc>
  <rcc rId="2854" sId="16">
    <oc r="A15">
      <f>"CMA CGM MELISANDE"</f>
    </oc>
    <nc r="A15" t="inlineStr">
      <is>
        <t>APL DANUBE</t>
      </is>
    </nc>
  </rcc>
  <rcc rId="2855" sId="16">
    <oc r="A16">
      <f>"CMA CGM BIANCA"</f>
    </oc>
    <nc r="A16" t="inlineStr">
      <is>
        <t>GULF BRIDGE</t>
      </is>
    </nc>
  </rcc>
  <rcc rId="2856" sId="16">
    <oc r="A17">
      <f>"CMA CGM FIGARO"</f>
    </oc>
    <nc r="A17" t="inlineStr">
      <is>
        <t>CMA CGM LA SCALA</t>
      </is>
    </nc>
  </rcc>
  <rcc rId="2857" sId="16">
    <oc r="B11">
      <f>"0PGA3E1MA"</f>
    </oc>
    <nc r="B11" t="inlineStr">
      <is>
        <t>0PGABE1MA</t>
      </is>
    </nc>
  </rcc>
  <rcc rId="2858" sId="16">
    <oc r="B12">
      <f>"0PGA5E1MA"</f>
    </oc>
    <nc r="B12" t="inlineStr">
      <is>
        <t>0PGADE1MA</t>
      </is>
    </nc>
  </rcc>
  <rcc rId="2859" sId="16">
    <oc r="B13">
      <f>"0PGA7E1MA"</f>
    </oc>
    <nc r="B13" t="inlineStr">
      <is>
        <t>0PGAFE1MA</t>
      </is>
    </nc>
  </rcc>
  <rcc rId="2860" sId="16">
    <oc r="B14">
      <f>"0PGA9E1MA"</f>
    </oc>
    <nc r="B14" t="inlineStr">
      <is>
        <t>0PGAHE1MA</t>
      </is>
    </nc>
  </rcc>
  <rcc rId="2861" sId="16">
    <oc r="B15">
      <f>"0PGABE1MA"</f>
    </oc>
    <nc r="B15" t="inlineStr">
      <is>
        <t>0PGAJE1MA</t>
      </is>
    </nc>
  </rcc>
  <rcc rId="2862" sId="16">
    <oc r="B16">
      <f>"0PGADE1MA"</f>
    </oc>
    <nc r="B16" t="inlineStr">
      <is>
        <t>0PGALE1MA</t>
      </is>
    </nc>
  </rcc>
  <rcc rId="2863" sId="16">
    <oc r="B17">
      <f>"0PGAFE1MA"</f>
    </oc>
    <nc r="B17" t="inlineStr">
      <is>
        <t>0PGANE1MA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64" sId="16" numFmtId="19">
    <oc r="C11" t="inlineStr">
      <is>
        <t>07 Aug</t>
      </is>
    </oc>
    <nc r="C11">
      <v>44410</v>
    </nc>
  </rcc>
  <rcc rId="2865" sId="16" numFmtId="19">
    <oc r="D11" t="inlineStr">
      <is>
        <t>08 Aug</t>
      </is>
    </oc>
    <nc r="D11">
      <v>44411</v>
    </nc>
  </rcc>
  <rcc rId="2866" sId="16">
    <oc r="C12" t="inlineStr">
      <is>
        <t>15 Aug</t>
      </is>
    </oc>
    <nc r="C12">
      <f>C11+7</f>
    </nc>
  </rcc>
  <rfmt sheetId="16" sqref="C13" start="0" length="0">
    <dxf/>
  </rfmt>
  <rfmt sheetId="16" sqref="C14" start="0" length="0">
    <dxf/>
  </rfmt>
  <rfmt sheetId="16" sqref="C15" start="0" length="0">
    <dxf/>
  </rfmt>
  <rfmt sheetId="16" sqref="C16" start="0" length="0">
    <dxf/>
  </rfmt>
  <rfmt sheetId="16" sqref="C17" start="0" length="0">
    <dxf/>
  </rfmt>
  <rcc rId="2867" sId="16">
    <oc r="D12" t="inlineStr">
      <is>
        <t>16 Aug</t>
      </is>
    </oc>
    <nc r="D12">
      <f>D11+7</f>
    </nc>
  </rcc>
  <rcc rId="2868" sId="16">
    <oc r="C13">
      <v>44396</v>
    </oc>
    <nc r="C13">
      <f>C12+7</f>
    </nc>
  </rcc>
  <rcc rId="2869" sId="16" odxf="1" dxf="1" numFmtId="19">
    <oc r="D13">
      <v>44397</v>
    </oc>
    <nc r="D13">
      <f>D12+7</f>
    </nc>
    <odxf/>
    <ndxf/>
  </rcc>
  <rcc rId="2870" sId="16">
    <oc r="C14">
      <f>C13+7</f>
    </oc>
    <nc r="C14">
      <f>C13+7</f>
    </nc>
  </rcc>
  <rcc rId="2871" sId="16" odxf="1" dxf="1">
    <oc r="D14">
      <f>D13+7</f>
    </oc>
    <nc r="D14">
      <f>D13+7</f>
    </nc>
    <odxf/>
    <ndxf/>
  </rcc>
  <rcc rId="2872" sId="16">
    <oc r="C15">
      <f>C14+7</f>
    </oc>
    <nc r="C15">
      <f>C14+7</f>
    </nc>
  </rcc>
  <rcc rId="2873" sId="16" odxf="1" dxf="1">
    <oc r="D15">
      <f>D14+7</f>
    </oc>
    <nc r="D15">
      <f>D14+7</f>
    </nc>
    <odxf/>
    <ndxf/>
  </rcc>
  <rcc rId="2874" sId="16">
    <oc r="C16">
      <f>C15+7</f>
    </oc>
    <nc r="C16">
      <f>C15+7</f>
    </nc>
  </rcc>
  <rcc rId="2875" sId="16" odxf="1" dxf="1">
    <oc r="D16">
      <f>D15+7</f>
    </oc>
    <nc r="D16">
      <f>D15+7</f>
    </nc>
    <odxf/>
    <ndxf/>
  </rcc>
  <rcc rId="2876" sId="16">
    <oc r="C17">
      <f>C16+7</f>
    </oc>
    <nc r="C17">
      <f>C16+7</f>
    </nc>
  </rcc>
  <rcc rId="2877" sId="16" odxf="1" dxf="1">
    <oc r="D17">
      <f>D16+7</f>
    </oc>
    <nc r="D17">
      <f>D16+7</f>
    </nc>
    <odxf/>
    <ndxf/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8" sId="16" numFmtId="19">
    <oc r="E11">
      <v>44391</v>
    </oc>
    <nc r="E11">
      <v>44420</v>
    </nc>
  </rcc>
  <rcc rId="2879" sId="16" numFmtId="19">
    <oc r="F11">
      <v>44392</v>
    </oc>
    <nc r="F11">
      <v>44421</v>
    </nc>
  </rcc>
  <rcc rId="2880" sId="16">
    <oc r="D12">
      <f>D11+7</f>
    </oc>
    <nc r="D12">
      <f>D11+7</f>
    </nc>
  </rcc>
  <rcc rId="2881" sId="16" odxf="1" dxf="1" numFmtId="19">
    <oc r="E12">
      <v>44400</v>
    </oc>
    <nc r="E12">
      <f>E11+7</f>
    </nc>
    <odxf/>
    <ndxf/>
  </rcc>
  <rcc rId="2882" sId="16" odxf="1" dxf="1">
    <oc r="F12">
      <f>F11+7</f>
    </oc>
    <nc r="F12">
      <f>F11+7</f>
    </nc>
    <odxf/>
    <ndxf/>
  </rcc>
  <rcc rId="2883" sId="16" odxf="1" dxf="1">
    <oc r="G12">
      <f>G11+7</f>
    </oc>
    <nc r="G12">
      <f>G11+7</f>
    </nc>
    <odxf/>
    <ndxf/>
  </rcc>
  <rcc rId="2884" sId="16" odxf="1" dxf="1">
    <oc r="H12">
      <f>H11+7</f>
    </oc>
    <nc r="H12">
      <f>H11+7</f>
    </nc>
    <odxf/>
    <ndxf/>
  </rcc>
  <rcc rId="2885" sId="16" odxf="1" dxf="1">
    <oc r="I12">
      <f>I11+7</f>
    </oc>
    <nc r="I12">
      <f>I11+7</f>
    </nc>
    <odxf/>
    <ndxf/>
  </rcc>
  <rcc rId="2886" sId="16" odxf="1" dxf="1">
    <oc r="J12">
      <f>J11+7</f>
    </oc>
    <nc r="J12">
      <f>J11+7</f>
    </nc>
    <odxf/>
    <ndxf/>
  </rcc>
  <rcc rId="2887" sId="16" odxf="1" dxf="1">
    <oc r="K12">
      <f>K11+7</f>
    </oc>
    <nc r="K12">
      <f>K11+7</f>
    </nc>
    <odxf/>
    <ndxf/>
  </rcc>
  <rcc rId="2888" sId="16" odxf="1" dxf="1">
    <oc r="L12">
      <f>L11+7</f>
    </oc>
    <nc r="L12">
      <f>L11+7</f>
    </nc>
    <odxf/>
    <ndxf/>
  </rcc>
  <rcc rId="2889" sId="16" odxf="1" dxf="1">
    <oc r="M12">
      <f>M11+7</f>
    </oc>
    <nc r="M12">
      <f>M11+7</f>
    </nc>
    <odxf/>
    <ndxf/>
  </rcc>
  <rcc rId="2890" sId="16" odxf="1" dxf="1">
    <oc r="N12">
      <f>N11+7</f>
    </oc>
    <nc r="N12">
      <f>N11+7</f>
    </nc>
    <odxf/>
    <ndxf/>
  </rcc>
  <rcc rId="2891" sId="16">
    <oc r="C13">
      <f>C12+7</f>
    </oc>
    <nc r="C13">
      <f>C12+7</f>
    </nc>
  </rcc>
  <rcc rId="2892" sId="16">
    <oc r="D13">
      <f>D12+7</f>
    </oc>
    <nc r="D13">
      <f>D12+7</f>
    </nc>
  </rcc>
  <rcc rId="2893" sId="16" odxf="1" dxf="1" numFmtId="19">
    <oc r="E13">
      <v>44405</v>
    </oc>
    <nc r="E13">
      <f>E12+7</f>
    </nc>
    <odxf/>
    <ndxf/>
  </rcc>
  <rcc rId="2894" sId="16" odxf="1" dxf="1">
    <oc r="F13">
      <f>F12+7</f>
    </oc>
    <nc r="F13">
      <f>F12+7</f>
    </nc>
    <odxf/>
    <ndxf/>
  </rcc>
  <rcc rId="2895" sId="16" odxf="1" dxf="1">
    <oc r="G13">
      <f>G12+7</f>
    </oc>
    <nc r="G13">
      <f>G12+7</f>
    </nc>
    <odxf/>
    <ndxf/>
  </rcc>
  <rcc rId="2896" sId="16" odxf="1" dxf="1">
    <oc r="H13">
      <f>H12+7</f>
    </oc>
    <nc r="H13">
      <f>H12+7</f>
    </nc>
    <odxf/>
    <ndxf/>
  </rcc>
  <rcc rId="2897" sId="16" odxf="1" dxf="1">
    <oc r="I13">
      <f>I12+7</f>
    </oc>
    <nc r="I13">
      <f>I12+7</f>
    </nc>
    <odxf/>
    <ndxf/>
  </rcc>
  <rcc rId="2898" sId="16" odxf="1" dxf="1">
    <oc r="J13">
      <f>J12+7</f>
    </oc>
    <nc r="J13">
      <f>J12+7</f>
    </nc>
    <odxf/>
    <ndxf/>
  </rcc>
  <rcc rId="2899" sId="16" odxf="1" dxf="1">
    <oc r="K13">
      <f>K12+7</f>
    </oc>
    <nc r="K13">
      <f>K12+7</f>
    </nc>
    <odxf/>
    <ndxf/>
  </rcc>
  <rcc rId="2900" sId="16" odxf="1" dxf="1">
    <oc r="L13">
      <f>L12+7</f>
    </oc>
    <nc r="L13">
      <f>L12+7</f>
    </nc>
    <odxf/>
    <ndxf/>
  </rcc>
  <rcc rId="2901" sId="16" odxf="1" dxf="1">
    <oc r="M13">
      <f>M12+7</f>
    </oc>
    <nc r="M13">
      <f>M12+7</f>
    </nc>
    <odxf/>
    <ndxf/>
  </rcc>
  <rcc rId="2902" sId="16" odxf="1" dxf="1">
    <oc r="N13">
      <f>N12+7</f>
    </oc>
    <nc r="N13">
      <f>N12+7</f>
    </nc>
    <odxf/>
    <ndxf/>
  </rcc>
  <rcc rId="2903" sId="16">
    <oc r="C14">
      <f>C13+7</f>
    </oc>
    <nc r="C14">
      <f>C13+7</f>
    </nc>
  </rcc>
  <rcc rId="2904" sId="16">
    <oc r="D14">
      <f>D13+7</f>
    </oc>
    <nc r="D14">
      <f>D13+7</f>
    </nc>
  </rcc>
  <rcc rId="2905" sId="16" odxf="1" dxf="1">
    <oc r="E14">
      <f>E13+7</f>
    </oc>
    <nc r="E14">
      <f>E13+7</f>
    </nc>
    <odxf/>
    <ndxf/>
  </rcc>
  <rcc rId="2906" sId="16" odxf="1" dxf="1">
    <oc r="F14">
      <f>F13+7</f>
    </oc>
    <nc r="F14">
      <f>F13+7</f>
    </nc>
    <odxf/>
    <ndxf/>
  </rcc>
  <rcc rId="2907" sId="16" odxf="1" dxf="1">
    <oc r="G14">
      <f>G13+7</f>
    </oc>
    <nc r="G14">
      <f>G13+7</f>
    </nc>
    <odxf/>
    <ndxf/>
  </rcc>
  <rcc rId="2908" sId="16" odxf="1" dxf="1">
    <oc r="H14">
      <f>H13+7</f>
    </oc>
    <nc r="H14">
      <f>H13+7</f>
    </nc>
    <odxf/>
    <ndxf/>
  </rcc>
  <rcc rId="2909" sId="16" odxf="1" dxf="1">
    <oc r="I14">
      <f>I13+7</f>
    </oc>
    <nc r="I14">
      <f>I13+7</f>
    </nc>
    <odxf/>
    <ndxf/>
  </rcc>
  <rcc rId="2910" sId="16" odxf="1" dxf="1">
    <oc r="J14">
      <f>J13+7</f>
    </oc>
    <nc r="J14">
      <f>J13+7</f>
    </nc>
    <odxf/>
    <ndxf/>
  </rcc>
  <rcc rId="2911" sId="16" odxf="1" dxf="1">
    <oc r="K14">
      <f>K13+7</f>
    </oc>
    <nc r="K14">
      <f>K13+7</f>
    </nc>
    <odxf/>
    <ndxf/>
  </rcc>
  <rcc rId="2912" sId="16" odxf="1" dxf="1">
    <oc r="L14">
      <f>L13+7</f>
    </oc>
    <nc r="L14">
      <f>L13+7</f>
    </nc>
    <odxf/>
    <ndxf/>
  </rcc>
  <rcc rId="2913" sId="16" odxf="1" dxf="1">
    <oc r="M14">
      <f>M13+7</f>
    </oc>
    <nc r="M14">
      <f>M13+7</f>
    </nc>
    <odxf/>
    <ndxf/>
  </rcc>
  <rcc rId="2914" sId="16" odxf="1" dxf="1">
    <oc r="N14">
      <f>N13+7</f>
    </oc>
    <nc r="N14">
      <f>N13+7</f>
    </nc>
    <odxf/>
    <ndxf/>
  </rcc>
  <rcc rId="2915" sId="16">
    <oc r="C15">
      <f>C14+7</f>
    </oc>
    <nc r="C15">
      <f>C14+7</f>
    </nc>
  </rcc>
  <rcc rId="2916" sId="16">
    <oc r="D15">
      <f>D14+7</f>
    </oc>
    <nc r="D15">
      <f>D14+7</f>
    </nc>
  </rcc>
  <rcc rId="2917" sId="16" odxf="1" dxf="1">
    <oc r="E15">
      <f>E14+7</f>
    </oc>
    <nc r="E15">
      <f>E14+7</f>
    </nc>
    <odxf/>
    <ndxf/>
  </rcc>
  <rcc rId="2918" sId="16" odxf="1" dxf="1">
    <oc r="F15">
      <f>F14+7</f>
    </oc>
    <nc r="F15">
      <f>F14+7</f>
    </nc>
    <odxf/>
    <ndxf/>
  </rcc>
  <rcc rId="2919" sId="16" odxf="1" dxf="1">
    <oc r="G15">
      <f>G14+7</f>
    </oc>
    <nc r="G15">
      <f>G14+7</f>
    </nc>
    <odxf/>
    <ndxf/>
  </rcc>
  <rcc rId="2920" sId="16" odxf="1" dxf="1">
    <oc r="H15">
      <f>H14+7</f>
    </oc>
    <nc r="H15">
      <f>H14+7</f>
    </nc>
    <odxf/>
    <ndxf/>
  </rcc>
  <rcc rId="2921" sId="16" odxf="1" dxf="1">
    <oc r="I15">
      <f>I14+7</f>
    </oc>
    <nc r="I15">
      <f>I14+7</f>
    </nc>
    <odxf/>
    <ndxf/>
  </rcc>
  <rcc rId="2922" sId="16" odxf="1" dxf="1">
    <oc r="J15">
      <f>J14+7</f>
    </oc>
    <nc r="J15">
      <f>J14+7</f>
    </nc>
    <odxf/>
    <ndxf/>
  </rcc>
  <rcc rId="2923" sId="16" odxf="1" dxf="1">
    <oc r="K15">
      <f>K14+7</f>
    </oc>
    <nc r="K15">
      <f>K14+7</f>
    </nc>
    <odxf/>
    <ndxf/>
  </rcc>
  <rcc rId="2924" sId="16" odxf="1" dxf="1">
    <oc r="L15">
      <f>L14+7</f>
    </oc>
    <nc r="L15">
      <f>L14+7</f>
    </nc>
    <odxf/>
    <ndxf/>
  </rcc>
  <rcc rId="2925" sId="16" odxf="1" dxf="1">
    <oc r="M15">
      <f>M14+7</f>
    </oc>
    <nc r="M15">
      <f>M14+7</f>
    </nc>
    <odxf/>
    <ndxf/>
  </rcc>
  <rcc rId="2926" sId="16" odxf="1" dxf="1">
    <oc r="N15">
      <f>N14+7</f>
    </oc>
    <nc r="N15">
      <f>N14+7</f>
    </nc>
    <odxf/>
    <ndxf/>
  </rcc>
  <rcc rId="2927" sId="16">
    <oc r="C16">
      <f>C15+7</f>
    </oc>
    <nc r="C16">
      <f>C15+7</f>
    </nc>
  </rcc>
  <rcc rId="2928" sId="16">
    <oc r="D16">
      <f>D15+7</f>
    </oc>
    <nc r="D16">
      <f>D15+7</f>
    </nc>
  </rcc>
  <rcc rId="2929" sId="16" odxf="1" dxf="1">
    <oc r="E16">
      <f>E15+7</f>
    </oc>
    <nc r="E16">
      <f>E15+7</f>
    </nc>
    <odxf/>
    <ndxf/>
  </rcc>
  <rcc rId="2930" sId="16" odxf="1" dxf="1">
    <oc r="F16">
      <f>F15+7</f>
    </oc>
    <nc r="F16">
      <f>F15+7</f>
    </nc>
    <odxf/>
    <ndxf/>
  </rcc>
  <rcc rId="2931" sId="16" odxf="1" dxf="1">
    <oc r="G16">
      <f>G15+7</f>
    </oc>
    <nc r="G16">
      <f>G15+7</f>
    </nc>
    <odxf/>
    <ndxf/>
  </rcc>
  <rcc rId="2932" sId="16" odxf="1" dxf="1">
    <oc r="H16">
      <f>H15+7</f>
    </oc>
    <nc r="H16">
      <f>H15+7</f>
    </nc>
    <odxf/>
    <ndxf/>
  </rcc>
  <rcc rId="2933" sId="16" odxf="1" dxf="1">
    <oc r="I16">
      <f>I15+7</f>
    </oc>
    <nc r="I16">
      <f>I15+7</f>
    </nc>
    <odxf/>
    <ndxf/>
  </rcc>
  <rcc rId="2934" sId="16" odxf="1" dxf="1">
    <oc r="J16">
      <f>J15+7</f>
    </oc>
    <nc r="J16">
      <f>J15+7</f>
    </nc>
    <odxf/>
    <ndxf/>
  </rcc>
  <rcc rId="2935" sId="16" odxf="1" dxf="1">
    <oc r="K16">
      <f>K15+7</f>
    </oc>
    <nc r="K16">
      <f>K15+7</f>
    </nc>
    <odxf/>
    <ndxf/>
  </rcc>
  <rcc rId="2936" sId="16" odxf="1" dxf="1">
    <oc r="L16">
      <f>L15+7</f>
    </oc>
    <nc r="L16">
      <f>L15+7</f>
    </nc>
    <odxf/>
    <ndxf/>
  </rcc>
  <rcc rId="2937" sId="16" odxf="1" dxf="1">
    <oc r="M16">
      <f>M15+7</f>
    </oc>
    <nc r="M16">
      <f>M15+7</f>
    </nc>
    <odxf/>
    <ndxf/>
  </rcc>
  <rcc rId="2938" sId="16" odxf="1" dxf="1">
    <oc r="N16">
      <f>N15+7</f>
    </oc>
    <nc r="N16">
      <f>N15+7</f>
    </nc>
    <odxf/>
    <ndxf/>
  </rcc>
  <rcc rId="2939" sId="16">
    <oc r="C17">
      <f>C16+7</f>
    </oc>
    <nc r="C17">
      <f>C16+7</f>
    </nc>
  </rcc>
  <rcc rId="2940" sId="16">
    <oc r="D17">
      <f>D16+7</f>
    </oc>
    <nc r="D17">
      <f>D16+7</f>
    </nc>
  </rcc>
  <rcc rId="2941" sId="16" odxf="1" dxf="1">
    <oc r="E17">
      <f>E16+7</f>
    </oc>
    <nc r="E17">
      <f>E16+7</f>
    </nc>
    <odxf/>
    <ndxf/>
  </rcc>
  <rcc rId="2942" sId="16" odxf="1" dxf="1">
    <oc r="F17">
      <f>F16+7</f>
    </oc>
    <nc r="F17">
      <f>F16+7</f>
    </nc>
    <odxf/>
    <ndxf/>
  </rcc>
  <rcc rId="2943" sId="16" odxf="1" dxf="1">
    <oc r="G17">
      <f>G16+7</f>
    </oc>
    <nc r="G17">
      <f>G16+7</f>
    </nc>
    <odxf/>
    <ndxf/>
  </rcc>
  <rcc rId="2944" sId="16" odxf="1" dxf="1">
    <oc r="H17">
      <f>H16+7</f>
    </oc>
    <nc r="H17">
      <f>H16+7</f>
    </nc>
    <odxf/>
    <ndxf/>
  </rcc>
  <rcc rId="2945" sId="16" odxf="1" dxf="1">
    <oc r="I17">
      <f>I16+7</f>
    </oc>
    <nc r="I17">
      <f>I16+7</f>
    </nc>
    <odxf/>
    <ndxf/>
  </rcc>
  <rcc rId="2946" sId="16" odxf="1" dxf="1">
    <oc r="J17">
      <f>J16+7</f>
    </oc>
    <nc r="J17">
      <f>J16+7</f>
    </nc>
    <odxf/>
    <ndxf/>
  </rcc>
  <rcc rId="2947" sId="16" odxf="1" dxf="1">
    <oc r="K17">
      <f>K16+7</f>
    </oc>
    <nc r="K17">
      <f>K16+7</f>
    </nc>
    <odxf/>
    <ndxf/>
  </rcc>
  <rcc rId="2948" sId="16" odxf="1" dxf="1">
    <oc r="L17">
      <f>L16+7</f>
    </oc>
    <nc r="L17">
      <f>L16+7</f>
    </nc>
    <odxf/>
    <ndxf/>
  </rcc>
  <rcc rId="2949" sId="16" odxf="1" dxf="1">
    <oc r="M17">
      <f>M16+7</f>
    </oc>
    <nc r="M17">
      <f>M16+7</f>
    </nc>
    <odxf/>
    <ndxf/>
  </rcc>
  <rcc rId="2950" sId="16" odxf="1" dxf="1">
    <oc r="N17">
      <f>N16+7</f>
    </oc>
    <nc r="N17">
      <f>N16+7</f>
    </nc>
    <odxf/>
    <ndxf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1" sId="5" xfDxf="1" dxf="1">
    <oc r="G12" t="inlineStr">
      <is>
        <t>XIN TAI CANG</t>
      </is>
    </oc>
    <nc r="G12" t="inlineStr">
      <is>
        <t>XIN CHONG QING</t>
      </is>
    </nc>
    <ndxf>
      <font>
        <b/>
        <sz val="10"/>
        <color indexed="12"/>
        <name val="Arial"/>
      </font>
      <alignment horizontal="left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" sId="5">
    <oc r="H12" t="inlineStr">
      <is>
        <t>256N</t>
      </is>
    </oc>
    <nc r="H12" t="inlineStr">
      <is>
        <t>134N</t>
      </is>
    </nc>
  </rcc>
  <rcc rId="2433" sId="5" numFmtId="19">
    <oc r="I12">
      <v>44397</v>
    </oc>
    <nc r="I12">
      <v>44432</v>
    </nc>
  </rcc>
  <rcc rId="2434" sId="5" numFmtId="19">
    <oc r="J12">
      <v>44398</v>
    </oc>
    <nc r="J12">
      <v>44433</v>
    </nc>
  </rcc>
  <rcc rId="2435" sId="5" numFmtId="19">
    <oc r="K12">
      <v>44408</v>
    </oc>
    <nc r="K12">
      <v>44443</v>
    </nc>
  </rcc>
  <rcc rId="2436" sId="5" numFmtId="19">
    <oc r="L12">
      <v>44410</v>
    </oc>
    <nc r="L12">
      <v>44445</v>
    </nc>
  </rcc>
  <rcc rId="2437" sId="5" numFmtId="19">
    <oc r="M12">
      <v>44412</v>
    </oc>
    <nc r="M12">
      <v>44447</v>
    </nc>
  </rcc>
  <rcc rId="2438" sId="5" numFmtId="19">
    <oc r="N12">
      <v>44414</v>
    </oc>
    <nc r="N12">
      <v>44449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1" sId="16" numFmtId="19">
    <oc r="G11">
      <v>44418</v>
    </oc>
    <nc r="G11">
      <v>44446</v>
    </nc>
  </rcc>
  <rcc rId="2952" sId="16" numFmtId="19">
    <oc r="H11">
      <v>44420</v>
    </oc>
    <nc r="H11">
      <v>44448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3" sId="16" numFmtId="19">
    <oc r="I11">
      <v>44421</v>
    </oc>
    <nc r="I11">
      <v>44449</v>
    </nc>
  </rcc>
  <rcc rId="2954" sId="16" numFmtId="19">
    <oc r="J11">
      <v>44422</v>
    </oc>
    <nc r="J11">
      <v>44450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5" sId="16" numFmtId="19">
    <oc r="K11">
      <v>44424</v>
    </oc>
    <nc r="K11">
      <v>44452</v>
    </nc>
  </rcc>
  <rcc rId="2956" sId="16" numFmtId="19">
    <oc r="L11">
      <v>44425</v>
    </oc>
    <nc r="L11">
      <v>44453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7" sId="16" numFmtId="19">
    <oc r="M11">
      <v>44427</v>
    </oc>
    <nc r="M11">
      <v>44455</v>
    </nc>
  </rcc>
  <rcc rId="2958" sId="16" numFmtId="19">
    <oc r="N11">
      <v>44428</v>
    </oc>
    <nc r="N11">
      <v>44456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D64A94D-C66C-4FD3-8201-7F642E1B0F95}" action="delete"/>
  <rdn rId="0" localSheetId="1" customView="1" name="Z_2D64A94D_C66C_4FD3_8201_7F642E1B0F95_.wvu.Cols" hidden="1" oldHidden="1">
    <formula>'MENU '!$L:$L</formula>
    <oldFormula>'MENU '!$L:$L</oldFormula>
  </rdn>
  <rdn rId="0" localSheetId="2" customView="1" name="Z_2D64A94D_C66C_4FD3_8201_7F642E1B0F95_.wvu.PrintArea" hidden="1" oldHidden="1">
    <formula>'LGB DIRECT (SEA)'!$A$1:$H$38</formula>
    <oldFormula>'LGB DIRECT (SEA)'!$A$1:$F$38</oldFormula>
  </rdn>
  <rdn rId="0" localSheetId="3" customView="1" name="Z_2D64A94D_C66C_4FD3_8201_7F642E1B0F95_.wvu.PrintArea" hidden="1" oldHidden="1">
    <formula>'LGB VIA HKG (SEA)'!$A$1:$L$29</formula>
    <oldFormula>'LGB VIA HKG (SEA)'!$A$1:$L$29</oldFormula>
  </rdn>
  <rdn rId="0" localSheetId="4" customView="1" name="Z_2D64A94D_C66C_4FD3_8201_7F642E1B0F95_.wvu.PrintArea" hidden="1" oldHidden="1">
    <formula>'LAS -OAK DIRECT (SEA2)'!$A$1:$J$37</formula>
    <oldFormula>'LAS -OAK DIRECT (SEA2)'!$A$1:$J$37</oldFormula>
  </rdn>
  <rdn rId="0" localSheetId="6" customView="1" name="Z_2D64A94D_C66C_4FD3_8201_7F642E1B0F95_.wvu.PrintArea" hidden="1" oldHidden="1">
    <formula>'USEC DIRECT (AWE6) '!$A$1:$O$33</formula>
    <oldFormula>'USEC DIRECT (AWE6) '!$A$1:$O$33</oldFormula>
  </rdn>
  <rdn rId="0" localSheetId="7" customView="1" name="Z_2D64A94D_C66C_4FD3_8201_7F642E1B0F95_.wvu.Cols" hidden="1" oldHidden="1">
    <formula>'USEC DIRECT (AWE5)'!$G:$J</formula>
    <oldFormula>'USEC DIRECT (AWE5)'!$G:$J</oldFormula>
  </rdn>
  <rdn rId="0" localSheetId="10" customView="1" name="Z_2D64A94D_C66C_4FD3_8201_7F642E1B0F95_.wvu.PrintArea" hidden="1" oldHidden="1">
    <formula>'BOSTON VIA SHA (AWE1)'!$A$1:$L$34</formula>
    <oldFormula>'BOSTON VIA SHA (AWE1)'!$A$1:$L$34</oldFormula>
  </rdn>
  <rdn rId="0" localSheetId="5" customView="1" name="Z_2D64A94D_C66C_4FD3_8201_7F642E1B0F95_.wvu.Rows" hidden="1" oldHidden="1">
    <formula>'CANADA TS (CPNW)'!$51:$66</formula>
    <oldFormula>'CANADA TS (CPNW)'!$51:$66</oldFormula>
  </rdn>
  <rdn rId="0" localSheetId="13" customView="1" name="Z_2D64A94D_C66C_4FD3_8201_7F642E1B0F95_.wvu.PrintArea" hidden="1" oldHidden="1">
    <formula>'SEA-VAN VIA HKG (OPNW)'!$A$1:$N$42</formula>
    <oldFormula>'SEA-VAN VIA HKG (OPNW)'!$A$1:$N$42</oldFormula>
  </rdn>
  <rdn rId="0" localSheetId="14" customView="1" name="Z_2D64A94D_C66C_4FD3_8201_7F642E1B0F95_.wvu.Rows" hidden="1" oldHidden="1">
    <formula>'TACOMA VIA YTN (EPNW)'!$8:$22</formula>
    <oldFormula>'TACOMA VIA YTN (EPNW)'!$8:$22</oldFormula>
  </rdn>
  <rdn rId="0" localSheetId="15" customView="1" name="Z_2D64A94D_C66C_4FD3_8201_7F642E1B0F95_.wvu.PrintArea" hidden="1" oldHidden="1">
    <formula>'GULF VIA XMN (GME)'!$A$1:$P$70</formula>
    <oldFormula>'GULF VIA XMN (GME)'!$A$1:$P$70</oldFormula>
  </rdn>
  <rdn rId="0" localSheetId="15" customView="1" name="Z_2D64A94D_C66C_4FD3_8201_7F642E1B0F95_.wvu.Rows" hidden="1" oldHidden="1">
    <formula>'GULF VIA XMN (GME)'!$4:$38</formula>
    <oldFormula>'GULF VIA XMN (GME)'!$4:$38</oldFormula>
  </rdn>
  <rcv guid="{2D64A94D-C66C-4FD3-8201-7F642E1B0F95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1" sId="15">
    <oc r="A48" t="inlineStr">
      <is>
        <t>COSCO HOPE</t>
      </is>
    </oc>
    <nc r="A48"/>
  </rcc>
  <rcc rId="2972" sId="15">
    <oc r="B48" t="inlineStr">
      <is>
        <t>046E</t>
      </is>
    </oc>
    <nc r="B48"/>
  </rcc>
  <rcc rId="2973" sId="15">
    <oc r="A49" t="inlineStr">
      <is>
        <t>COSCO SHIPPING PEONY</t>
      </is>
    </oc>
    <nc r="A49"/>
  </rcc>
  <rcc rId="2974" sId="15">
    <oc r="B49" t="inlineStr">
      <is>
        <t>016E</t>
      </is>
    </oc>
    <nc r="B49"/>
  </rcc>
  <rcc rId="2975" sId="15">
    <oc r="A50" t="inlineStr">
      <is>
        <t>OOCL SINGAPORE</t>
      </is>
    </oc>
    <nc r="A50"/>
  </rcc>
  <rcc rId="2976" sId="15">
    <oc r="B50" t="inlineStr">
      <is>
        <t>043E</t>
      </is>
    </oc>
    <nc r="B50"/>
  </rcc>
  <rcc rId="2977" sId="15">
    <oc r="A51" t="inlineStr">
      <is>
        <t>OOCL BERLIN</t>
      </is>
    </oc>
    <nc r="A51"/>
  </rcc>
  <rcc rId="2978" sId="15">
    <oc r="B51" t="inlineStr">
      <is>
        <t>038E</t>
      </is>
    </oc>
    <nc r="B51"/>
  </rcc>
  <rcc rId="2979" sId="15">
    <oc r="A52" t="inlineStr">
      <is>
        <t>COSCO EXCELLENCE</t>
      </is>
    </oc>
    <nc r="A52"/>
  </rcc>
  <rcc rId="2980" sId="15">
    <oc r="B52" t="inlineStr">
      <is>
        <t>058E</t>
      </is>
    </oc>
    <nc r="B52"/>
  </rcc>
  <rcc rId="2981" sId="15">
    <oc r="A53" t="inlineStr">
      <is>
        <t>OOCL CHONGQING</t>
      </is>
    </oc>
    <nc r="A53"/>
  </rcc>
  <rcc rId="2982" sId="15">
    <oc r="B53" t="inlineStr">
      <is>
        <t>038E</t>
      </is>
    </oc>
    <nc r="B53"/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" start="0" length="0">
    <dxf/>
  </rfmt>
  <rfmt sheetId="2" sqref="A3" start="0" length="0">
    <dxf/>
  </rfmt>
  <rfmt sheetId="2" sqref="A4" start="0" length="0">
    <dxf/>
  </rfmt>
  <rfmt sheetId="2" sqref="B4" start="0" length="0">
    <dxf/>
  </rfmt>
  <rfmt sheetId="2" sqref="C4" start="0" length="0">
    <dxf/>
  </rfmt>
  <rfmt sheetId="2" sqref="D4" start="0" length="0">
    <dxf/>
  </rfmt>
  <rfmt sheetId="2" sqref="E4" start="0" length="0">
    <dxf/>
  </rfmt>
  <rfmt sheetId="2" sqref="F4" start="0" length="0">
    <dxf/>
  </rfmt>
  <rfmt sheetId="2" sqref="B6" start="0" length="0">
    <dxf/>
  </rfmt>
  <rfmt sheetId="2" sqref="C6" start="0" length="0">
    <dxf/>
  </rfmt>
  <rfmt sheetId="2" sqref="D6" start="0" length="0">
    <dxf/>
  </rfmt>
  <rfmt sheetId="2" sqref="E6" start="0" length="0">
    <dxf/>
  </rfmt>
  <rfmt sheetId="2" sqref="F6" start="0" length="0">
    <dxf/>
  </rfmt>
  <rfmt sheetId="2" sqref="G6" start="0" length="0">
    <dxf/>
  </rfmt>
  <rfmt sheetId="2" sqref="B7" start="0" length="0">
    <dxf/>
  </rfmt>
  <rfmt sheetId="2" sqref="C7" start="0" length="0">
    <dxf/>
  </rfmt>
  <rfmt sheetId="2" sqref="D7" start="0" length="0">
    <dxf/>
  </rfmt>
  <rfmt sheetId="2" sqref="E7" start="0" length="0">
    <dxf/>
  </rfmt>
  <rfmt sheetId="2" sqref="F7" start="0" length="0">
    <dxf/>
  </rfmt>
  <rfmt sheetId="2" sqref="A8" start="0" length="0">
    <dxf/>
  </rfmt>
  <rfmt sheetId="2" sqref="B8" start="0" length="0">
    <dxf/>
  </rfmt>
  <rfmt sheetId="2" sqref="C8" start="0" length="0">
    <dxf/>
  </rfmt>
  <rfmt sheetId="2" sqref="D8" start="0" length="0">
    <dxf/>
  </rfmt>
  <rfmt sheetId="2" sqref="E8" start="0" length="0">
    <dxf/>
  </rfmt>
  <rfmt sheetId="2" sqref="F8" start="0" length="0">
    <dxf/>
  </rfmt>
  <rfmt sheetId="2" sqref="A9" start="0" length="0">
    <dxf/>
  </rfmt>
  <rfmt sheetId="2" sqref="B9" start="0" length="0">
    <dxf/>
  </rfmt>
  <rfmt sheetId="2" sqref="C11" start="0" length="0">
    <dxf/>
  </rfmt>
  <rfmt sheetId="2" sqref="D11" start="0" length="0">
    <dxf/>
  </rfmt>
  <rfmt sheetId="2" sqref="E11" start="0" length="0">
    <dxf/>
  </rfmt>
  <rfmt sheetId="2" sqref="F11" start="0" length="0">
    <dxf/>
  </rfmt>
  <rfmt sheetId="2" sqref="C12" start="0" length="0">
    <dxf/>
  </rfmt>
  <rfmt sheetId="2" sqref="D12" start="0" length="0">
    <dxf/>
  </rfmt>
  <rfmt sheetId="2" sqref="E12" start="0" length="0">
    <dxf/>
  </rfmt>
  <rfmt sheetId="2" sqref="F12" start="0" length="0">
    <dxf/>
  </rfmt>
  <rfmt sheetId="2" sqref="G12" start="0" length="0">
    <dxf/>
  </rfmt>
  <rfmt sheetId="2" sqref="H12" start="0" length="0">
    <dxf/>
  </rfmt>
  <rfmt sheetId="2" sqref="C13" start="0" length="0">
    <dxf/>
  </rfmt>
  <rfmt sheetId="2" sqref="D13" start="0" length="0">
    <dxf/>
  </rfmt>
  <rfmt sheetId="2" sqref="E13" start="0" length="0">
    <dxf/>
  </rfmt>
  <rfmt sheetId="2" sqref="F13" start="0" length="0">
    <dxf/>
  </rfmt>
  <rfmt sheetId="2" sqref="G13" start="0" length="0">
    <dxf/>
  </rfmt>
  <rfmt sheetId="2" sqref="H13" start="0" length="0">
    <dxf/>
  </rfmt>
  <rcc rId="2983" sId="2">
    <oc r="A14" t="inlineStr">
      <is>
        <t>COSCO ENGLAND</t>
      </is>
    </oc>
    <nc r="A14" t="inlineStr">
      <is>
        <t>COSCO NETHERLANDS</t>
      </is>
    </nc>
  </rcc>
  <rcc rId="2984" sId="2">
    <oc r="B14" t="inlineStr">
      <is>
        <t>046</t>
      </is>
    </oc>
    <nc r="B14" t="inlineStr">
      <is>
        <t>045E</t>
      </is>
    </nc>
  </rcc>
  <rcc rId="2985" sId="2" odxf="1" dxf="1" numFmtId="19">
    <oc r="C14">
      <v>44381</v>
    </oc>
    <nc r="C14" t="inlineStr">
      <is>
        <t>05 Aug</t>
      </is>
    </nc>
    <odxf/>
    <ndxf/>
  </rcc>
  <rcc rId="2986" sId="2" odxf="1" dxf="1" numFmtId="19">
    <oc r="D14">
      <v>44382</v>
    </oc>
    <nc r="D14" t="inlineStr">
      <is>
        <t>06 Aug</t>
      </is>
    </nc>
    <odxf/>
    <ndxf/>
  </rcc>
  <rcc rId="2987" sId="2" odxf="1" dxf="1" numFmtId="19">
    <oc r="E14">
      <v>44385</v>
    </oc>
    <nc r="E14" t="inlineStr">
      <is>
        <t>11 Aug</t>
      </is>
    </nc>
    <odxf/>
    <ndxf/>
  </rcc>
  <rcc rId="2988" sId="2" odxf="1" dxf="1" numFmtId="19">
    <oc r="F14">
      <v>44385</v>
    </oc>
    <nc r="F14" t="inlineStr">
      <is>
        <t>12 Aug</t>
      </is>
    </nc>
    <odxf/>
    <ndxf/>
  </rcc>
  <rcc rId="2989" sId="2" odxf="1" dxf="1" numFmtId="19">
    <oc r="G14">
      <v>44401</v>
    </oc>
    <nc r="G14" t="inlineStr">
      <is>
        <t>28 Aug</t>
      </is>
    </nc>
    <odxf/>
    <ndxf/>
  </rcc>
  <rcc rId="2990" sId="2" odxf="1" dxf="1" numFmtId="19">
    <oc r="H14">
      <v>44407</v>
    </oc>
    <nc r="H14" t="inlineStr">
      <is>
        <t>02 Sep</t>
      </is>
    </nc>
    <odxf/>
    <ndxf/>
  </rcc>
  <rcc rId="2991" sId="2">
    <oc r="A15" t="inlineStr">
      <is>
        <t>COSCO PORTUGAL</t>
      </is>
    </oc>
    <nc r="A15" t="inlineStr">
      <is>
        <t>COSCO SHIPPING DENALI</t>
      </is>
    </nc>
  </rcc>
  <rcc rId="2992" sId="2">
    <oc r="B15" t="inlineStr">
      <is>
        <t>045</t>
      </is>
    </oc>
    <nc r="B15" t="inlineStr">
      <is>
        <t>021E</t>
      </is>
    </nc>
  </rcc>
  <rcc rId="2993" sId="2" odxf="1" dxf="1" numFmtId="19">
    <oc r="C15">
      <v>44390</v>
    </oc>
    <nc r="C15" t="inlineStr">
      <is>
        <t>12 Aug</t>
      </is>
    </nc>
    <odxf/>
    <ndxf/>
  </rcc>
  <rcc rId="2994" sId="2" odxf="1" dxf="1" numFmtId="19">
    <oc r="D15">
      <v>44391</v>
    </oc>
    <nc r="D15" t="inlineStr">
      <is>
        <t>13 Aug</t>
      </is>
    </nc>
    <odxf/>
    <ndxf/>
  </rcc>
  <rcc rId="2995" sId="2" odxf="1" dxf="1" numFmtId="19">
    <oc r="E15">
      <v>44394</v>
    </oc>
    <nc r="E15" t="inlineStr">
      <is>
        <t>18 Aug</t>
      </is>
    </nc>
    <odxf/>
    <ndxf/>
  </rcc>
  <rcc rId="2996" sId="2" odxf="1" dxf="1" numFmtId="19">
    <oc r="F15">
      <v>44394</v>
    </oc>
    <nc r="F15" t="inlineStr">
      <is>
        <t>19 Aug</t>
      </is>
    </nc>
    <odxf/>
    <ndxf/>
  </rcc>
  <rcc rId="2997" sId="2" odxf="1" dxf="1" numFmtId="19">
    <oc r="G15">
      <v>44410</v>
    </oc>
    <nc r="G15" t="inlineStr">
      <is>
        <t>04 Sep</t>
      </is>
    </nc>
    <odxf/>
    <ndxf/>
  </rcc>
  <rcc rId="2998" sId="2" odxf="1" dxf="1" numFmtId="19">
    <oc r="H15">
      <v>44416</v>
    </oc>
    <nc r="H15" t="inlineStr">
      <is>
        <t>10 Sep</t>
      </is>
    </nc>
    <odxf/>
    <ndxf/>
  </rcc>
  <rcc rId="2999" sId="2">
    <oc r="A16" t="inlineStr">
      <is>
        <t>COSCO SHIPPING ANDES</t>
      </is>
    </oc>
    <nc r="A16" t="inlineStr">
      <is>
        <t>COSCO ITALY</t>
      </is>
    </nc>
  </rcc>
  <rcc rId="3000" sId="2">
    <oc r="B16" t="inlineStr">
      <is>
        <t>018</t>
      </is>
    </oc>
    <nc r="B16" t="inlineStr">
      <is>
        <t>048E</t>
      </is>
    </nc>
  </rcc>
  <rcc rId="3001" sId="2" odxf="1" dxf="1" numFmtId="19">
    <oc r="C16">
      <v>44390</v>
    </oc>
    <nc r="C16" t="inlineStr">
      <is>
        <t>18 Aug</t>
      </is>
    </nc>
    <odxf/>
    <ndxf/>
  </rcc>
  <rcc rId="3002" sId="2" odxf="1" dxf="1" numFmtId="19">
    <oc r="D16">
      <v>44391</v>
    </oc>
    <nc r="D16" t="inlineStr">
      <is>
        <t>19 Aug</t>
      </is>
    </nc>
    <odxf/>
    <ndxf/>
  </rcc>
  <rcc rId="3003" sId="2" odxf="1" dxf="1" numFmtId="19">
    <oc r="E16">
      <v>44394</v>
    </oc>
    <nc r="E16" t="inlineStr">
      <is>
        <t>24 Aug</t>
      </is>
    </nc>
    <odxf/>
    <ndxf/>
  </rcc>
  <rcc rId="3004" sId="2" odxf="1" dxf="1" numFmtId="19">
    <oc r="F16">
      <v>44394</v>
    </oc>
    <nc r="F16" t="inlineStr">
      <is>
        <t>25 Aug</t>
      </is>
    </nc>
    <odxf/>
    <ndxf/>
  </rcc>
  <rcc rId="3005" sId="2" odxf="1" dxf="1" numFmtId="19">
    <oc r="G16">
      <v>44409</v>
    </oc>
    <nc r="G16" t="inlineStr">
      <is>
        <t>10 Sep</t>
      </is>
    </nc>
    <odxf/>
    <ndxf/>
  </rcc>
  <rcc rId="3006" sId="2" odxf="1" dxf="1" numFmtId="19">
    <oc r="H16">
      <v>44415</v>
    </oc>
    <nc r="H16" t="inlineStr">
      <is>
        <t>15 Sep</t>
      </is>
    </nc>
    <odxf/>
    <ndxf/>
  </rcc>
  <rcc rId="3007" sId="2">
    <oc r="A17" t="inlineStr">
      <is>
        <t>COSCO SPAIN</t>
      </is>
    </oc>
    <nc r="A17" t="inlineStr">
      <is>
        <t>COSCO ENGLAND</t>
      </is>
    </nc>
  </rcc>
  <rcc rId="3008" sId="2">
    <oc r="B17" t="inlineStr">
      <is>
        <t>045</t>
      </is>
    </oc>
    <nc r="B17" t="inlineStr">
      <is>
        <t>047E</t>
      </is>
    </nc>
  </rcc>
  <rcc rId="3009" sId="2" odxf="1" dxf="1" numFmtId="19">
    <oc r="C17">
      <v>44396</v>
    </oc>
    <nc r="C17" t="inlineStr">
      <is>
        <t>20 Aug</t>
      </is>
    </nc>
    <odxf/>
    <ndxf/>
  </rcc>
  <rcc rId="3010" sId="2" odxf="1" dxf="1" numFmtId="19">
    <oc r="D17">
      <v>44397</v>
    </oc>
    <nc r="D17" t="inlineStr">
      <is>
        <t>21 Aug</t>
      </is>
    </nc>
    <odxf/>
    <ndxf/>
  </rcc>
  <rcc rId="3011" sId="2" odxf="1" dxf="1" numFmtId="19">
    <oc r="E17">
      <v>44400</v>
    </oc>
    <nc r="E17" t="inlineStr">
      <is>
        <t>24 Aug</t>
      </is>
    </nc>
    <odxf/>
    <ndxf/>
  </rcc>
  <rcc rId="3012" sId="2" odxf="1" dxf="1" numFmtId="19">
    <oc r="F17">
      <v>44400</v>
    </oc>
    <nc r="F17" t="inlineStr">
      <is>
        <t>24 Aug</t>
      </is>
    </nc>
    <odxf/>
    <ndxf/>
  </rcc>
  <rcc rId="3013" sId="2" odxf="1" dxf="1">
    <oc r="G17">
      <f>G16+7</f>
    </oc>
    <nc r="G17" t="inlineStr">
      <is>
        <t>10 Sep</t>
      </is>
    </nc>
    <odxf/>
    <ndxf/>
  </rcc>
  <rcc rId="3014" sId="2" odxf="1" dxf="1">
    <oc r="H17">
      <f>H16+7</f>
    </oc>
    <nc r="H17" t="inlineStr">
      <is>
        <t>16 Sep</t>
      </is>
    </nc>
    <odxf/>
    <ndxf/>
  </rcc>
  <rcc rId="3015" sId="2">
    <oc r="A18" t="inlineStr">
      <is>
        <t>COSCO NETHERLANDS</t>
      </is>
    </oc>
    <nc r="A18" t="inlineStr">
      <is>
        <t>COSCO SHIPPING ANDES</t>
      </is>
    </nc>
  </rcc>
  <rcc rId="3016" sId="2">
    <oc r="B18" t="inlineStr">
      <is>
        <t>045</t>
      </is>
    </oc>
    <nc r="B18" t="inlineStr">
      <is>
        <t>019E</t>
      </is>
    </nc>
  </rcc>
  <rcc rId="3017" sId="2" odxf="1" dxf="1" numFmtId="19">
    <oc r="C18">
      <v>44412</v>
    </oc>
    <nc r="C18" t="inlineStr">
      <is>
        <t>29 Aug</t>
      </is>
    </nc>
    <odxf/>
    <ndxf/>
  </rcc>
  <rcc rId="3018" sId="2" odxf="1" dxf="1" numFmtId="19">
    <oc r="D18">
      <v>44413</v>
    </oc>
    <nc r="D18" t="inlineStr">
      <is>
        <t>30 Aug</t>
      </is>
    </nc>
    <odxf/>
    <ndxf/>
  </rcc>
  <rcc rId="3019" sId="2" odxf="1" dxf="1" numFmtId="19">
    <oc r="E18">
      <v>44416</v>
    </oc>
    <nc r="E18" t="inlineStr">
      <is>
        <t>02 Sep</t>
      </is>
    </nc>
    <odxf/>
    <ndxf/>
  </rcc>
  <rcc rId="3020" sId="2" odxf="1" dxf="1" numFmtId="19">
    <oc r="F18">
      <v>44416</v>
    </oc>
    <nc r="F18" t="inlineStr">
      <is>
        <t>03 Sep</t>
      </is>
    </nc>
    <odxf/>
    <ndxf/>
  </rcc>
  <rcc rId="3021" sId="2" odxf="1" dxf="1" numFmtId="19">
    <oc r="G18">
      <v>44432</v>
    </oc>
    <nc r="G18" t="inlineStr">
      <is>
        <t>20 Sep</t>
      </is>
    </nc>
    <odxf/>
    <ndxf/>
  </rcc>
  <rcc rId="3022" sId="2" odxf="1" dxf="1" numFmtId="19">
    <oc r="H18">
      <v>44438</v>
    </oc>
    <nc r="H18" t="inlineStr">
      <is>
        <t>25 Sep</t>
      </is>
    </nc>
    <odxf/>
    <ndxf/>
  </rcc>
  <rcc rId="3023" sId="2">
    <oc r="A19" t="inlineStr">
      <is>
        <t>COSCO ITALY</t>
      </is>
    </oc>
    <nc r="A19" t="inlineStr">
      <is>
        <t>COSCO PORTUGAL</t>
      </is>
    </nc>
  </rcc>
  <rcc rId="3024" sId="2">
    <oc r="B19" t="inlineStr">
      <is>
        <t>048</t>
      </is>
    </oc>
    <nc r="B19" t="inlineStr">
      <is>
        <t>046E</t>
      </is>
    </nc>
  </rcc>
  <rcc rId="3025" sId="2" odxf="1" dxf="1" numFmtId="19">
    <oc r="C19">
      <v>44413</v>
    </oc>
    <nc r="C19" t="inlineStr">
      <is>
        <t>31 Aug</t>
      </is>
    </nc>
    <odxf/>
    <ndxf/>
  </rcc>
  <rcc rId="3026" sId="2" odxf="1" dxf="1" numFmtId="19">
    <oc r="D19">
      <v>44414</v>
    </oc>
    <nc r="D19" t="inlineStr">
      <is>
        <t>01 Sep</t>
      </is>
    </nc>
    <odxf/>
    <ndxf/>
  </rcc>
  <rcc rId="3027" sId="2" odxf="1" dxf="1" numFmtId="19">
    <oc r="E19">
      <v>44417</v>
    </oc>
    <nc r="E19" t="inlineStr">
      <is>
        <t>04 Sep</t>
      </is>
    </nc>
    <odxf/>
    <ndxf/>
  </rcc>
  <rcc rId="3028" sId="2" odxf="1" dxf="1" numFmtId="19">
    <oc r="F19">
      <v>44417</v>
    </oc>
    <nc r="F19" t="inlineStr">
      <is>
        <t>05 Sep</t>
      </is>
    </nc>
    <odxf/>
    <ndxf/>
  </rcc>
  <rcc rId="3029" sId="2" odxf="1" dxf="1" numFmtId="19">
    <oc r="G19">
      <v>44433</v>
    </oc>
    <nc r="G19" t="inlineStr">
      <is>
        <t>22 Sep</t>
      </is>
    </nc>
    <odxf/>
    <ndxf/>
  </rcc>
  <rcc rId="3030" sId="2" odxf="1" dxf="1" numFmtId="19">
    <oc r="H19">
      <v>44439</v>
    </oc>
    <nc r="H19" t="inlineStr">
      <is>
        <t>27 Sep</t>
      </is>
    </nc>
    <odxf/>
    <ndxf/>
  </rcc>
  <rcc rId="3031" sId="2">
    <oc r="A20" t="inlineStr">
      <is>
        <t>COSCO SHIPPING DENALI</t>
      </is>
    </oc>
    <nc r="A20"/>
  </rcc>
  <rcc rId="3032" sId="2">
    <oc r="B20" t="inlineStr">
      <is>
        <t>021</t>
      </is>
    </oc>
    <nc r="B20"/>
  </rcc>
  <rcc rId="3033" sId="2" odxf="1" dxf="1" numFmtId="19">
    <oc r="C20">
      <v>44418</v>
    </oc>
    <nc r="C20"/>
    <odxf/>
    <ndxf/>
  </rcc>
  <rcc rId="3034" sId="2" odxf="1" dxf="1" numFmtId="19">
    <oc r="D20">
      <v>44419</v>
    </oc>
    <nc r="D20"/>
    <odxf/>
    <ndxf/>
  </rcc>
  <rcc rId="3035" sId="2" odxf="1" dxf="1" numFmtId="19">
    <oc r="E20">
      <v>44422</v>
    </oc>
    <nc r="E20"/>
    <odxf/>
    <ndxf/>
  </rcc>
  <rcc rId="3036" sId="2" odxf="1" dxf="1" numFmtId="19">
    <oc r="F20">
      <v>44422</v>
    </oc>
    <nc r="F20"/>
    <odxf/>
    <ndxf/>
  </rcc>
  <rcc rId="3037" sId="2" odxf="1" dxf="1" numFmtId="19">
    <oc r="G20">
      <v>44438</v>
    </oc>
    <nc r="G20"/>
    <odxf/>
    <ndxf/>
  </rcc>
  <rcc rId="3038" sId="2" odxf="1" dxf="1" numFmtId="19">
    <oc r="H20">
      <v>44444</v>
    </oc>
    <nc r="H20"/>
    <odxf/>
    <ndxf/>
  </rcc>
  <rfmt sheetId="2" sqref="A21" start="0" length="0">
    <dxf/>
  </rfmt>
  <rfmt sheetId="2" sqref="B21" start="0" length="0">
    <dxf/>
  </rfmt>
  <rfmt sheetId="2" sqref="C21" start="0" length="0">
    <dxf/>
  </rfmt>
  <rfmt sheetId="2" sqref="D21" start="0" length="0">
    <dxf/>
  </rfmt>
  <rfmt sheetId="2" sqref="E21" start="0" length="0">
    <dxf/>
  </rfmt>
  <rfmt sheetId="2" sqref="F21" start="0" length="0">
    <dxf/>
  </rfmt>
  <rfmt sheetId="2" sqref="G21" start="0" length="0">
    <dxf/>
  </rfmt>
  <rfmt sheetId="2" sqref="H21" start="0" length="0">
    <dxf/>
  </rfmt>
  <rfmt sheetId="2" sqref="A22" start="0" length="0">
    <dxf/>
  </rfmt>
  <rfmt sheetId="2" sqref="B22" start="0" length="0">
    <dxf/>
  </rfmt>
  <rfmt sheetId="2" sqref="C22" start="0" length="0">
    <dxf/>
  </rfmt>
  <rfmt sheetId="2" sqref="D22" start="0" length="0">
    <dxf/>
  </rfmt>
  <rfmt sheetId="2" sqref="E22" start="0" length="0">
    <dxf/>
  </rfmt>
  <rfmt sheetId="2" sqref="F22" start="0" length="0">
    <dxf/>
  </rfmt>
  <rfmt sheetId="2" sqref="A23" start="0" length="0">
    <dxf>
      <font>
        <sz val="9"/>
        <color indexed="12"/>
      </font>
    </dxf>
  </rfmt>
  <rfmt sheetId="2" sqref="B23" start="0" length="0">
    <dxf/>
  </rfmt>
  <rfmt sheetId="2" sqref="C23" start="0" length="0">
    <dxf/>
  </rfmt>
  <rfmt sheetId="2" sqref="D23" start="0" length="0">
    <dxf/>
  </rfmt>
  <rfmt sheetId="2" sqref="E23" start="0" length="0">
    <dxf/>
  </rfmt>
  <rfmt sheetId="2" sqref="F23" start="0" length="0">
    <dxf/>
  </rfmt>
  <rfmt sheetId="2" sqref="B24" start="0" length="0">
    <dxf/>
  </rfmt>
  <rfmt sheetId="2" sqref="C24" start="0" length="0">
    <dxf/>
  </rfmt>
  <rfmt sheetId="2" sqref="D24" start="0" length="0">
    <dxf/>
  </rfmt>
  <rfmt sheetId="2" sqref="E24" start="0" length="0">
    <dxf/>
  </rfmt>
  <rfmt sheetId="2" sqref="F24" start="0" length="0">
    <dxf/>
  </rfmt>
  <rfmt sheetId="2" sqref="A25" start="0" length="0">
    <dxf/>
  </rfmt>
  <rfmt sheetId="2" sqref="B25" start="0" length="0">
    <dxf/>
  </rfmt>
  <rfmt sheetId="2" sqref="C25" start="0" length="0">
    <dxf/>
  </rfmt>
  <rfmt sheetId="2" sqref="D25" start="0" length="0">
    <dxf/>
  </rfmt>
  <rfmt sheetId="2" sqref="E25" start="0" length="0">
    <dxf/>
  </rfmt>
  <rfmt sheetId="2" sqref="F25" start="0" length="0">
    <dxf/>
  </rfmt>
  <rfmt sheetId="2" sqref="A32" start="0" length="0">
    <dxf>
      <font>
        <sz val="12"/>
        <color indexed="12"/>
      </font>
    </dxf>
  </rfmt>
  <rfmt sheetId="2" sqref="A33" start="0" length="0">
    <dxf>
      <font>
        <sz val="12"/>
        <color indexed="12"/>
      </font>
    </dxf>
  </rfmt>
  <rfmt sheetId="2" sqref="E37" start="0" length="0">
    <dxf/>
  </rfmt>
  <rfmt sheetId="4" sqref="A2" start="0" length="0">
    <dxf/>
  </rfmt>
  <rfmt sheetId="4" sqref="A3" start="0" length="0">
    <dxf>
      <font>
        <sz val="20"/>
        <color indexed="12"/>
      </font>
    </dxf>
  </rfmt>
  <rfmt sheetId="4" sqref="A4" start="0" length="0">
    <dxf/>
  </rfmt>
  <rfmt sheetId="4" sqref="B4" start="0" length="0">
    <dxf/>
  </rfmt>
  <rfmt sheetId="4" sqref="C4" start="0" length="0">
    <dxf/>
  </rfmt>
  <rfmt sheetId="4" sqref="B5" start="0" length="0">
    <dxf/>
  </rfmt>
  <rfmt sheetId="4" sqref="C5" start="0" length="0">
    <dxf/>
  </rfmt>
  <rfmt sheetId="4" sqref="H5" start="0" length="0">
    <dxf/>
  </rfmt>
  <rfmt sheetId="4" sqref="I5" start="0" length="0">
    <dxf/>
  </rfmt>
  <rfmt sheetId="4" sqref="J5" start="0" length="0">
    <dxf/>
  </rfmt>
  <rfmt sheetId="4" sqref="A6" start="0" length="0">
    <dxf>
      <alignment horizontal="centerContinuous"/>
    </dxf>
  </rfmt>
  <rfmt sheetId="4" sqref="B6" start="0" length="0">
    <dxf/>
  </rfmt>
  <rfmt sheetId="4" sqref="L11" start="0" length="0">
    <dxf/>
  </rfmt>
  <rcc rId="3039" sId="4">
    <oc r="A12" t="inlineStr">
      <is>
        <t>CMA CGM MARCO POLO</t>
      </is>
    </oc>
    <nc r="A12" t="inlineStr">
      <is>
        <t>APL SENTOSA</t>
      </is>
    </nc>
  </rcc>
  <rcc rId="3040" sId="4">
    <oc r="B12" t="inlineStr">
      <is>
        <t>030</t>
      </is>
    </oc>
    <nc r="B12" t="inlineStr">
      <is>
        <t>0TUIRE1MA</t>
      </is>
    </nc>
  </rcc>
  <rcc rId="3041" sId="4" numFmtId="19">
    <oc r="C12">
      <v>44378</v>
    </oc>
    <nc r="C12" t="inlineStr">
      <is>
        <t>07 Aug</t>
      </is>
    </nc>
  </rcc>
  <rcc rId="3042" sId="4" odxf="1" dxf="1" numFmtId="19">
    <oc r="D12">
      <v>44379</v>
    </oc>
    <nc r="D12" t="inlineStr">
      <is>
        <t>08 Aug</t>
      </is>
    </nc>
    <odxf/>
    <ndxf/>
  </rcc>
  <rcc rId="3043" sId="4" odxf="1" dxf="1" numFmtId="19">
    <oc r="E12">
      <v>44383</v>
    </oc>
    <nc r="E12" t="inlineStr">
      <is>
        <t>10 Aug</t>
      </is>
    </nc>
    <odxf/>
    <ndxf/>
  </rcc>
  <rcc rId="3044" sId="4" odxf="1" dxf="1" numFmtId="19">
    <oc r="F12">
      <v>44384</v>
    </oc>
    <nc r="F12" t="inlineStr">
      <is>
        <t>11 Aug</t>
      </is>
    </nc>
    <odxf/>
    <ndxf/>
  </rcc>
  <rcc rId="3045" sId="4" numFmtId="19">
    <oc r="G12">
      <v>44398</v>
    </oc>
    <nc r="G12" t="inlineStr">
      <is>
        <t>26 Aug</t>
      </is>
    </nc>
  </rcc>
  <rcc rId="3046" sId="4" numFmtId="19">
    <oc r="H12">
      <v>44403</v>
    </oc>
    <nc r="H12" t="inlineStr">
      <is>
        <t>30 Aug</t>
      </is>
    </nc>
  </rcc>
  <rfmt sheetId="4" sqref="L12" start="0" length="0">
    <dxf/>
  </rfmt>
  <rcc rId="3047" sId="4">
    <oc r="A13" t="inlineStr">
      <is>
        <t>CMA CGM CHILE</t>
      </is>
    </oc>
    <nc r="A13" t="inlineStr">
      <is>
        <t>CMA CGM BRAZIL</t>
      </is>
    </nc>
  </rcc>
  <rcc rId="3048" sId="4">
    <oc r="B13" t="inlineStr">
      <is>
        <t>006</t>
      </is>
    </oc>
    <nc r="B13" t="inlineStr">
      <is>
        <t>0TUIVE1MA</t>
      </is>
    </nc>
  </rcc>
  <rcc rId="3049" sId="4" odxf="1" dxf="1" numFmtId="19">
    <oc r="C13">
      <v>44385</v>
    </oc>
    <nc r="C13" t="inlineStr">
      <is>
        <t>13 Aug</t>
      </is>
    </nc>
    <odxf/>
    <ndxf/>
  </rcc>
  <rcc rId="3050" sId="4" odxf="1" dxf="1" numFmtId="19">
    <oc r="D13">
      <v>44386</v>
    </oc>
    <nc r="D13" t="inlineStr">
      <is>
        <t>14 Aug</t>
      </is>
    </nc>
    <odxf/>
    <ndxf/>
  </rcc>
  <rcc rId="3051" sId="4" odxf="1" dxf="1">
    <oc r="E13">
      <f>E12+7</f>
    </oc>
    <nc r="E13" t="inlineStr">
      <is>
        <t>17 Aug</t>
      </is>
    </nc>
    <odxf/>
    <ndxf/>
  </rcc>
  <rcc rId="3052" sId="4" odxf="1" dxf="1">
    <oc r="F13">
      <f>F12+7</f>
    </oc>
    <nc r="F13" t="inlineStr">
      <is>
        <t>18 Aug</t>
      </is>
    </nc>
    <odxf/>
    <ndxf/>
  </rcc>
  <rcc rId="3053" sId="4" odxf="1" dxf="1">
    <oc r="G13">
      <f>G12+7</f>
    </oc>
    <nc r="G13" t="inlineStr">
      <is>
        <t>02 Sep</t>
      </is>
    </nc>
    <odxf/>
    <ndxf/>
  </rcc>
  <rcc rId="3054" sId="4" odxf="1" dxf="1">
    <oc r="H13">
      <f>H12+7</f>
    </oc>
    <nc r="H13" t="inlineStr">
      <is>
        <t>06 Sep</t>
      </is>
    </nc>
    <odxf/>
    <ndxf/>
  </rcc>
  <rfmt sheetId="4" sqref="J13" start="0" length="0">
    <dxf/>
  </rfmt>
  <rfmt sheetId="4" sqref="L13" start="0" length="0">
    <dxf/>
  </rfmt>
  <rcc rId="3055" sId="4">
    <oc r="A14" t="inlineStr">
      <is>
        <t>CMA CGM T. JEFFERSON</t>
      </is>
    </oc>
    <nc r="A14" t="inlineStr">
      <is>
        <t>CMA CGM A. LINCOLN</t>
      </is>
    </nc>
  </rcc>
  <rcc rId="3056" sId="4">
    <oc r="B14" t="inlineStr">
      <is>
        <t>417</t>
      </is>
    </oc>
    <nc r="B14" t="inlineStr">
      <is>
        <t>0TUIZE1MA</t>
      </is>
    </nc>
  </rcc>
  <rcc rId="3057" sId="4" odxf="1" dxf="1" numFmtId="19">
    <oc r="C14">
      <v>44392</v>
    </oc>
    <nc r="C14" t="inlineStr">
      <is>
        <t>19 Aug</t>
      </is>
    </nc>
    <odxf/>
    <ndxf/>
  </rcc>
  <rcc rId="3058" sId="4" odxf="1" dxf="1" numFmtId="19">
    <oc r="D14">
      <v>44393</v>
    </oc>
    <nc r="D14" t="inlineStr">
      <is>
        <t>20 Aug</t>
      </is>
    </nc>
    <odxf/>
    <ndxf/>
  </rcc>
  <rcc rId="3059" sId="4" odxf="1" dxf="1">
    <oc r="E14">
      <f>E13+7</f>
    </oc>
    <nc r="E14" t="inlineStr">
      <is>
        <t>24 Aug</t>
      </is>
    </nc>
    <odxf/>
    <ndxf/>
  </rcc>
  <rcc rId="3060" sId="4" odxf="1" dxf="1">
    <oc r="F14">
      <f>F13+7</f>
    </oc>
    <nc r="F14" t="inlineStr">
      <is>
        <t>25 Aug</t>
      </is>
    </nc>
    <odxf/>
    <ndxf/>
  </rcc>
  <rcc rId="3061" sId="4" odxf="1" dxf="1">
    <oc r="G14">
      <f>G13+7</f>
    </oc>
    <nc r="G14" t="inlineStr">
      <is>
        <t>09 Sep</t>
      </is>
    </nc>
    <odxf/>
    <ndxf/>
  </rcc>
  <rcc rId="3062" sId="4" odxf="1" dxf="1">
    <oc r="H14">
      <f>H13+7</f>
    </oc>
    <nc r="H14" t="inlineStr">
      <is>
        <t>13 Sep</t>
      </is>
    </nc>
    <odxf/>
    <ndxf/>
  </rcc>
  <rfmt sheetId="4" sqref="J14" start="0" length="0">
    <dxf/>
  </rfmt>
  <rfmt sheetId="4" sqref="L14" start="0" length="0">
    <dxf/>
  </rfmt>
  <rcc rId="3063" sId="4">
    <oc r="A15" t="inlineStr">
      <is>
        <t>CMA CGM PEGASUS</t>
      </is>
    </oc>
    <nc r="A15" t="inlineStr">
      <is>
        <t>CMA CGM PANAMA</t>
      </is>
    </nc>
  </rcc>
  <rcc rId="3064" sId="4">
    <oc r="B15" t="inlineStr">
      <is>
        <t>040</t>
      </is>
    </oc>
    <nc r="B15" t="inlineStr">
      <is>
        <t>0TUJ3E1MA</t>
      </is>
    </nc>
  </rcc>
  <rcc rId="3065" sId="4" odxf="1" dxf="1" numFmtId="19">
    <oc r="C15">
      <v>44399</v>
    </oc>
    <nc r="C15" t="inlineStr">
      <is>
        <t>26 Aug</t>
      </is>
    </nc>
    <odxf/>
    <ndxf/>
  </rcc>
  <rcc rId="3066" sId="4" odxf="1" dxf="1" numFmtId="19">
    <oc r="D15">
      <v>44400</v>
    </oc>
    <nc r="D15" t="inlineStr">
      <is>
        <t>27 Aug</t>
      </is>
    </nc>
    <odxf/>
    <ndxf/>
  </rcc>
  <rcc rId="3067" sId="4" odxf="1" dxf="1">
    <oc r="E15">
      <f>E14+7</f>
    </oc>
    <nc r="E15" t="inlineStr">
      <is>
        <t>31 Aug</t>
      </is>
    </nc>
    <odxf/>
    <ndxf/>
  </rcc>
  <rcc rId="3068" sId="4" odxf="1" dxf="1">
    <oc r="F15">
      <f>F14+7</f>
    </oc>
    <nc r="F15" t="inlineStr">
      <is>
        <t>01 Sep</t>
      </is>
    </nc>
    <odxf/>
    <ndxf/>
  </rcc>
  <rcc rId="3069" sId="4" odxf="1" dxf="1">
    <oc r="G15">
      <f>G14+7</f>
    </oc>
    <nc r="G15" t="inlineStr">
      <is>
        <t>16 Sep</t>
      </is>
    </nc>
    <odxf/>
    <ndxf/>
  </rcc>
  <rcc rId="3070" sId="4" odxf="1" dxf="1">
    <oc r="H15">
      <f>H14+7</f>
    </oc>
    <nc r="H15" t="inlineStr">
      <is>
        <t>20 Sep</t>
      </is>
    </nc>
    <odxf/>
    <ndxf/>
  </rcc>
  <rfmt sheetId="4" sqref="J15" start="0" length="0">
    <dxf/>
  </rfmt>
  <rfmt sheetId="4" sqref="L15" start="0" length="0">
    <dxf/>
  </rfmt>
  <rcc rId="3071" sId="4" odxf="1" dxf="1">
    <oc r="A16" t="inlineStr">
      <is>
        <t>APL SENTOSA</t>
      </is>
    </oc>
    <nc r="A16" t="inlineStr">
      <is>
        <t>CMA CGM ALEXANDER VON HUMBOLDT</t>
      </is>
    </nc>
    <odxf>
      <numFmt numFmtId="0" formatCode="General"/>
    </odxf>
    <ndxf>
      <numFmt numFmtId="173" formatCode="[$-F400]h:mm:ss\ AM/PM"/>
    </ndxf>
  </rcc>
  <rcc rId="3072" sId="4">
    <oc r="B16" t="inlineStr">
      <is>
        <t>411</t>
      </is>
    </oc>
    <nc r="B16" t="inlineStr">
      <is>
        <t>0TUIZE1MA</t>
      </is>
    </nc>
  </rcc>
  <rcc rId="3073" sId="4" odxf="1" dxf="1" numFmtId="19">
    <oc r="C16">
      <v>44406</v>
    </oc>
    <nc r="C16" t="inlineStr">
      <is>
        <t>02 Sep</t>
      </is>
    </nc>
    <odxf/>
    <ndxf/>
  </rcc>
  <rcc rId="3074" sId="4" odxf="1" dxf="1" numFmtId="19">
    <oc r="D16">
      <v>44407</v>
    </oc>
    <nc r="D16" t="inlineStr">
      <is>
        <t>03 Sep</t>
      </is>
    </nc>
    <odxf/>
    <ndxf/>
  </rcc>
  <rcc rId="3075" sId="4" odxf="1" dxf="1">
    <oc r="E16">
      <f>E15+7</f>
    </oc>
    <nc r="E16" t="inlineStr">
      <is>
        <t>07 Sep</t>
      </is>
    </nc>
    <odxf/>
    <ndxf/>
  </rcc>
  <rcc rId="3076" sId="4" odxf="1" dxf="1">
    <oc r="F16">
      <f>F15+7</f>
    </oc>
    <nc r="F16" t="inlineStr">
      <is>
        <t>08 Sep</t>
      </is>
    </nc>
    <odxf/>
    <ndxf/>
  </rcc>
  <rcc rId="3077" sId="4" odxf="1" dxf="1">
    <oc r="G16">
      <f>G15+7</f>
    </oc>
    <nc r="G16">
      <f>G15+7</f>
    </nc>
    <odxf/>
    <ndxf/>
  </rcc>
  <rcc rId="3078" sId="4" odxf="1" dxf="1">
    <oc r="H16">
      <f>H15+7</f>
    </oc>
    <nc r="H16">
      <f>H15+7</f>
    </nc>
    <odxf/>
    <ndxf/>
  </rcc>
  <rfmt sheetId="4" sqref="J16" start="0" length="0">
    <dxf/>
  </rfmt>
  <rfmt sheetId="4" sqref="L16" start="0" length="0">
    <dxf/>
  </rfmt>
  <rcc rId="3079" sId="4">
    <oc r="A17" t="inlineStr">
      <is>
        <t>APL GWANGYANG</t>
      </is>
    </oc>
    <nc r="A17"/>
  </rcc>
  <rcc rId="3080" sId="4">
    <oc r="B17" t="inlineStr">
      <is>
        <t>021</t>
      </is>
    </oc>
    <nc r="B17"/>
  </rcc>
  <rcc rId="3081" sId="4" odxf="1" dxf="1" numFmtId="19">
    <oc r="C17">
      <v>44413</v>
    </oc>
    <nc r="C17"/>
    <odxf/>
    <ndxf/>
  </rcc>
  <rcc rId="3082" sId="4" odxf="1" dxf="1" numFmtId="19">
    <oc r="D17">
      <v>44414</v>
    </oc>
    <nc r="D17"/>
    <odxf/>
    <ndxf/>
  </rcc>
  <rcc rId="3083" sId="4" odxf="1" dxf="1">
    <oc r="E17">
      <f>E16+7</f>
    </oc>
    <nc r="E17"/>
    <odxf/>
    <ndxf/>
  </rcc>
  <rcc rId="3084" sId="4" odxf="1" dxf="1">
    <oc r="F17">
      <f>F16+7</f>
    </oc>
    <nc r="F17"/>
    <odxf/>
    <ndxf/>
  </rcc>
  <rcc rId="3085" sId="4" odxf="1" dxf="1">
    <oc r="G17">
      <f>G16+7</f>
    </oc>
    <nc r="G17"/>
    <odxf/>
    <ndxf/>
  </rcc>
  <rcc rId="3086" sId="4" odxf="1" dxf="1">
    <oc r="H17">
      <f>H16+7</f>
    </oc>
    <nc r="H17"/>
    <odxf/>
    <ndxf/>
  </rcc>
  <rcc rId="3087" sId="4">
    <oc r="I17" t="inlineStr">
      <is>
        <t>omit</t>
      </is>
    </oc>
    <nc r="I17"/>
  </rcc>
  <rfmt sheetId="4" sqref="J17" start="0" length="0">
    <dxf/>
  </rfmt>
  <rfmt sheetId="4" sqref="L17" start="0" length="0">
    <dxf/>
  </rfmt>
  <rcc rId="3088" sId="4">
    <oc r="A18" t="inlineStr">
      <is>
        <t>CMA CGM BRAZIL</t>
      </is>
    </oc>
    <nc r="A18"/>
  </rcc>
  <rcc rId="3089" sId="4" odxf="1" dxf="1">
    <oc r="B18" t="inlineStr">
      <is>
        <t>004</t>
      </is>
    </oc>
    <nc r="B18"/>
    <odxf>
      <font>
        <b/>
        <sz val="10"/>
        <color indexed="12"/>
        <name val="Arial"/>
      </font>
      <numFmt numFmtId="169" formatCode="000&quot;E&quot;"/>
      <alignment vertical="center"/>
      <protection locked="1" hidden="0"/>
    </odxf>
    <ndxf>
      <font>
        <b val="0"/>
        <sz val="11"/>
        <color rgb="FF0000FF"/>
        <name val="Calibri"/>
        <scheme val="minor"/>
      </font>
      <numFmt numFmtId="0" formatCode="General"/>
      <alignment vertical="top"/>
      <protection locked="0" hidden="1"/>
    </ndxf>
  </rcc>
  <rcc rId="3090" sId="4" odxf="1" dxf="1" numFmtId="19">
    <oc r="C18">
      <v>44420</v>
    </oc>
    <nc r="C18"/>
    <odxf/>
    <ndxf/>
  </rcc>
  <rcc rId="3091" sId="4" odxf="1" dxf="1" numFmtId="19">
    <oc r="D18">
      <v>44421</v>
    </oc>
    <nc r="D18"/>
    <odxf/>
    <ndxf/>
  </rcc>
  <rcc rId="3092" sId="4" odxf="1" dxf="1">
    <oc r="E18">
      <f>E17+7</f>
    </oc>
    <nc r="E18"/>
    <odxf/>
    <ndxf/>
  </rcc>
  <rcc rId="3093" sId="4" odxf="1" dxf="1">
    <oc r="F18">
      <f>F17+7</f>
    </oc>
    <nc r="F18"/>
    <odxf/>
    <ndxf/>
  </rcc>
  <rcc rId="3094" sId="4" odxf="1" dxf="1">
    <oc r="G18">
      <f>G17+7</f>
    </oc>
    <nc r="G18"/>
    <odxf/>
    <ndxf/>
  </rcc>
  <rcc rId="3095" sId="4" odxf="1" dxf="1">
    <oc r="H18">
      <f>H17+7</f>
    </oc>
    <nc r="H18"/>
    <odxf/>
    <ndxf/>
  </rcc>
  <rcc rId="3096" sId="4">
    <oc r="I18" t="inlineStr">
      <is>
        <t>omit</t>
      </is>
    </oc>
    <nc r="I18"/>
  </rcc>
  <rfmt sheetId="4" sqref="J18" start="0" length="0">
    <dxf/>
  </rfmt>
  <rfmt sheetId="4" sqref="L18" start="0" length="0">
    <dxf/>
  </rfmt>
  <rfmt sheetId="4" sqref="A19" start="0" length="0">
    <dxf>
      <border outline="0">
        <left/>
        <right/>
        <top/>
        <bottom/>
      </border>
    </dxf>
  </rfmt>
  <rfmt sheetId="4" sqref="B19" start="0" length="0">
    <dxf>
      <font>
        <b/>
        <sz val="10"/>
        <color indexed="12"/>
        <name val="Arial"/>
        <scheme val="minor"/>
      </font>
      <numFmt numFmtId="174" formatCode="00#&quot;TUE&quot;"/>
      <alignment vertical="center"/>
      <border outline="0">
        <left/>
        <right/>
        <top/>
        <bottom/>
      </border>
      <protection locked="1" hidden="0"/>
    </dxf>
  </rfmt>
  <rfmt sheetId="4" sqref="C19" start="0" length="0">
    <dxf>
      <border outline="0">
        <left/>
        <right/>
        <top/>
        <bottom/>
      </border>
    </dxf>
  </rfmt>
  <rfmt sheetId="4" sqref="D19" start="0" length="0">
    <dxf>
      <border outline="0">
        <left/>
        <right/>
        <top/>
        <bottom/>
      </border>
    </dxf>
  </rfmt>
  <rfmt sheetId="4" sqref="E19" start="0" length="0">
    <dxf>
      <border outline="0">
        <left/>
        <right/>
        <top/>
        <bottom/>
      </border>
    </dxf>
  </rfmt>
  <rfmt sheetId="4" sqref="F19" start="0" length="0">
    <dxf>
      <border outline="0">
        <left/>
        <right/>
        <top/>
        <bottom/>
      </border>
    </dxf>
  </rfmt>
  <rfmt sheetId="4" sqref="G19" start="0" length="0">
    <dxf>
      <border outline="0">
        <left/>
        <right/>
        <top/>
        <bottom/>
      </border>
    </dxf>
  </rfmt>
  <rfmt sheetId="4" sqref="H19" start="0" length="0">
    <dxf>
      <border outline="0">
        <left/>
        <right/>
        <top/>
        <bottom/>
      </border>
    </dxf>
  </rfmt>
  <rfmt sheetId="4" sqref="I19" start="0" length="0">
    <dxf>
      <border outline="0">
        <left/>
        <right/>
        <top/>
        <bottom/>
      </border>
    </dxf>
  </rfmt>
  <rfmt sheetId="4" sqref="J19" start="0" length="0">
    <dxf>
      <border outline="0">
        <left/>
        <right/>
        <top/>
        <bottom/>
      </border>
    </dxf>
  </rfmt>
  <rfmt sheetId="4" sqref="L19" start="0" length="0">
    <dxf/>
  </rfmt>
  <rfmt sheetId="4" sqref="A20" start="0" length="0">
    <dxf>
      <font>
        <sz val="10"/>
        <color indexed="10"/>
        <name val="Arial"/>
      </font>
      <numFmt numFmtId="0" formatCode="General"/>
    </dxf>
  </rfmt>
  <rfmt sheetId="4" sqref="B20" start="0" length="0">
    <dxf>
      <font>
        <sz val="10"/>
        <color indexed="10"/>
        <name val="Arial"/>
      </font>
      <numFmt numFmtId="170" formatCode="00#&quot;USS&quot;"/>
      <alignment horizontal="right"/>
    </dxf>
  </rfmt>
  <rfmt sheetId="4" sqref="C20" start="0" length="0">
    <dxf/>
  </rfmt>
  <rfmt sheetId="4" sqref="D20" start="0" length="0">
    <dxf/>
  </rfmt>
  <rfmt sheetId="4" sqref="E20" start="0" length="0">
    <dxf/>
  </rfmt>
  <rfmt sheetId="4" sqref="F20" start="0" length="0">
    <dxf/>
  </rfmt>
  <rfmt sheetId="4" sqref="G20" start="0" length="0">
    <dxf/>
  </rfmt>
  <rfmt sheetId="4" sqref="H20" start="0" length="0">
    <dxf/>
  </rfmt>
  <rfmt sheetId="4" sqref="I20" start="0" length="0">
    <dxf/>
  </rfmt>
  <rfmt sheetId="4" sqref="J20" start="0" length="0">
    <dxf/>
  </rfmt>
  <rfmt sheetId="4" sqref="K20" start="0" length="0">
    <dxf>
      <alignment vertical="bottom"/>
    </dxf>
  </rfmt>
  <rfmt sheetId="4" s="1" sqref="L20" start="0" length="0">
    <dxf>
      <font>
        <sz val="10"/>
        <color auto="1"/>
        <name val="Arial"/>
        <family val="2"/>
        <scheme val="none"/>
      </font>
      <fill>
        <patternFill patternType="solid">
          <bgColor indexed="9"/>
        </patternFill>
      </fill>
      <alignment horizontal="general" vertical="bottom" wrapText="0"/>
      <protection locked="1" hidden="0"/>
    </dxf>
  </rfmt>
  <rfmt sheetId="4" sqref="A20:XFD20" start="0" length="0">
    <dxf>
      <alignment vertical="bottom"/>
    </dxf>
  </rfmt>
  <rcc rId="3097" sId="4" odxf="1" s="1" dxf="1">
    <nc r="A21" t="inlineStr">
      <is>
        <t>ABOVE SAILING SCHEDULE IS SUBJECT TO CHANGE WITH / WITHOUT PRIOR NOTICE.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9"/>
        <color indexed="12"/>
        <name val="Arial"/>
        <family val="2"/>
        <scheme val="none"/>
      </font>
    </ndxf>
  </rcc>
  <rfmt sheetId="4" sqref="B21" start="0" length="0">
    <dxf>
      <font>
        <sz val="9"/>
        <color indexed="12"/>
        <name val="Arial"/>
      </font>
      <numFmt numFmtId="165" formatCode="0000&quot;E&quot;"/>
      <alignment horizontal="left" vertical="top"/>
    </dxf>
  </rfmt>
  <rfmt sheetId="4" sqref="C21" start="0" length="0">
    <dxf>
      <font>
        <sz val="9"/>
        <color indexed="8"/>
        <name val="Arial"/>
      </font>
      <alignment vertical="top"/>
    </dxf>
  </rfmt>
  <rfmt sheetId="4" sqref="D21" start="0" length="0">
    <dxf>
      <font>
        <sz val="9"/>
        <color indexed="8"/>
        <name val="Arial"/>
      </font>
      <alignment vertical="top"/>
    </dxf>
  </rfmt>
  <rfmt sheetId="4" sqref="E21" start="0" length="0">
    <dxf>
      <font>
        <sz val="9"/>
        <color indexed="8"/>
        <name val="Arial"/>
      </font>
      <alignment vertical="top"/>
    </dxf>
  </rfmt>
  <rfmt sheetId="4" sqref="F21" start="0" length="0">
    <dxf>
      <font>
        <sz val="9"/>
        <color indexed="8"/>
        <name val="Arial"/>
      </font>
      <alignment vertical="top"/>
    </dxf>
  </rfmt>
  <rfmt sheetId="4" sqref="G21" start="0" length="0">
    <dxf>
      <font>
        <sz val="9"/>
        <color indexed="8"/>
        <name val="Arial"/>
      </font>
      <alignment vertical="top"/>
    </dxf>
  </rfmt>
  <rfmt sheetId="4" sqref="H21" start="0" length="0">
    <dxf>
      <font>
        <sz val="9"/>
        <color indexed="8"/>
        <name val="Arial"/>
      </font>
      <alignment vertical="top"/>
    </dxf>
  </rfmt>
  <rfmt sheetId="4" sqref="I21" start="0" length="0">
    <dxf>
      <font>
        <sz val="9"/>
        <color indexed="8"/>
        <name val="Arial"/>
      </font>
      <alignment vertical="top"/>
    </dxf>
  </rfmt>
  <rfmt sheetId="4" sqref="J21" start="0" length="0">
    <dxf>
      <font>
        <sz val="9"/>
        <color indexed="8"/>
        <name val="Arial"/>
      </font>
      <alignment vertical="top"/>
    </dxf>
  </rfmt>
  <rcc rId="3098" sId="4" odxf="1" dxf="1">
    <oc r="A22" t="inlineStr">
      <is>
        <t>ABOVE SAILING SCHEDULE IS SUBJECT TO CHANGE WITH / WITHOUT PRIOR NOTICE.</t>
      </is>
    </oc>
    <nc r="A22" t="inlineStr">
      <is>
        <t>LAS07: American President Line 614: Terminal way Terminal Island</t>
      </is>
    </nc>
    <odxf>
      <font>
        <sz val="9"/>
        <color indexed="12"/>
      </font>
      <alignment horizontal="left" vertical="center"/>
    </odxf>
    <ndxf>
      <font>
        <sz val="9"/>
        <color indexed="12"/>
      </font>
      <alignment horizontal="general" vertical="bottom"/>
    </ndxf>
  </rcc>
  <rfmt sheetId="4" s="1" sqref="B22" start="0" length="0">
    <dxf>
      <font>
        <sz val="10"/>
        <color indexed="10"/>
        <name val="Arial"/>
        <family val="2"/>
        <scheme val="none"/>
      </font>
      <numFmt numFmtId="0" formatCode="General"/>
    </dxf>
  </rfmt>
  <rfmt sheetId="4" s="1" sqref="C22" start="0" length="0">
    <dxf>
      <font>
        <sz val="10"/>
        <color indexed="10"/>
        <name val="Arial"/>
        <family val="2"/>
        <scheme val="none"/>
      </font>
      <numFmt numFmtId="0" formatCode="General"/>
      <alignment horizontal="general"/>
    </dxf>
  </rfmt>
  <rfmt sheetId="4" s="1" sqref="D22" start="0" length="0">
    <dxf>
      <font>
        <b/>
        <sz val="10"/>
        <color indexed="10"/>
        <name val="Arial"/>
        <family val="2"/>
        <scheme val="none"/>
      </font>
      <numFmt numFmtId="0" formatCode="General"/>
      <alignment horizontal="general"/>
    </dxf>
  </rfmt>
  <rfmt sheetId="4" s="1" sqref="E22" start="0" length="0">
    <dxf>
      <font>
        <b/>
        <sz val="10"/>
        <color indexed="10"/>
        <name val="Arial"/>
        <family val="2"/>
        <scheme val="none"/>
      </font>
      <numFmt numFmtId="0" formatCode="General"/>
      <alignment horizontal="general"/>
    </dxf>
  </rfmt>
  <rfmt sheetId="4" s="1" sqref="F22" start="0" length="0">
    <dxf>
      <font>
        <b/>
        <sz val="10"/>
        <color indexed="10"/>
        <name val="Arial"/>
        <family val="2"/>
        <scheme val="none"/>
      </font>
      <numFmt numFmtId="0" formatCode="General"/>
      <alignment horizontal="general"/>
    </dxf>
  </rfmt>
  <rfmt sheetId="4" s="1" sqref="G22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4" s="1" sqref="H22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4" s="1" sqref="I22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4" s="1" sqref="J22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cc rId="3099" sId="4">
    <oc r="A23" t="inlineStr">
      <is>
        <t>LAS07: American President Line 614: Terminal way Terminal Island</t>
      </is>
    </oc>
    <nc r="A23" t="inlineStr">
      <is>
        <t>OAK05:SSA Terminal, Berths 57-59: 1999 Middle Harbor Road,CA</t>
      </is>
    </nc>
  </rcc>
  <rfmt sheetId="4" sqref="C23" start="0" length="0">
    <dxf>
      <font>
        <b/>
        <color indexed="10"/>
      </font>
    </dxf>
  </rfmt>
  <rfmt sheetId="4" sqref="K23" start="0" length="0">
    <dxf>
      <font>
        <sz val="10.5"/>
        <color auto="1"/>
        <name val="Arial"/>
        <family val="2"/>
        <scheme val="none"/>
      </font>
      <fill>
        <patternFill patternType="none">
          <bgColor indexed="65"/>
        </patternFill>
      </fill>
      <alignment horizontal="center" vertical="center"/>
    </dxf>
  </rfmt>
  <rfmt sheetId="4" sqref="L23" start="0" length="0">
    <dxf>
      <font>
        <sz val="10.5"/>
        <color auto="1"/>
        <name val="Arial"/>
        <family val="2"/>
        <scheme val="none"/>
      </font>
      <fill>
        <patternFill patternType="none">
          <bgColor indexed="65"/>
        </patternFill>
      </fill>
      <alignment horizontal="center" vertical="center"/>
    </dxf>
  </rfmt>
  <rfmt sheetId="4" sqref="A23:XFD23" start="0" length="0">
    <dxf>
      <font>
        <sz val="10.5"/>
        <color auto="1"/>
        <name val="Arial"/>
        <family val="2"/>
        <scheme val="none"/>
      </font>
      <fill>
        <patternFill patternType="none">
          <bgColor indexed="65"/>
        </patternFill>
      </fill>
      <alignment horizontal="center" vertical="center"/>
    </dxf>
  </rfmt>
  <rcc rId="3100" sId="4" odxf="1" dxf="1">
    <oc r="A24" t="inlineStr">
      <is>
        <t>OAK05:SSA Terminal, Berths 57-59: 1999 Middle Harbor Road,CA</t>
      </is>
    </oc>
    <nc r="A24"/>
    <odxf>
      <font>
        <b/>
      </font>
      <fill>
        <patternFill patternType="none">
          <bgColor indexed="65"/>
        </patternFill>
      </fill>
      <alignment horizontal="general" vertical="bottom"/>
    </odxf>
    <ndxf>
      <font>
        <b val="0"/>
        <sz val="10.5"/>
      </font>
      <fill>
        <patternFill patternType="solid">
          <bgColor indexed="9"/>
        </patternFill>
      </fill>
      <alignment horizontal="center" vertical="center"/>
    </ndxf>
  </rcc>
  <rfmt sheetId="4" sqref="B24" start="0" length="0">
    <dxf>
      <font>
        <b val="0"/>
        <sz val="10.5"/>
        <color indexed="10"/>
      </font>
      <fill>
        <patternFill patternType="solid">
          <bgColor indexed="9"/>
        </patternFill>
      </fill>
      <alignment horizontal="center" vertical="center"/>
    </dxf>
  </rfmt>
  <rfmt sheetId="4" sqref="C24" start="0" length="0">
    <dxf>
      <font>
        <b val="0"/>
        <sz val="10.5"/>
        <color indexed="10"/>
      </font>
      <fill>
        <patternFill patternType="solid">
          <bgColor indexed="9"/>
        </patternFill>
      </fill>
      <alignment horizontal="center" vertical="center"/>
    </dxf>
  </rfmt>
  <rfmt sheetId="4" sqref="D24" start="0" length="0">
    <dxf>
      <font>
        <b val="0"/>
        <sz val="10.5"/>
        <color indexed="10"/>
      </font>
      <fill>
        <patternFill patternType="solid">
          <bgColor indexed="9"/>
        </patternFill>
      </fill>
      <alignment horizontal="center" vertical="center"/>
    </dxf>
  </rfmt>
  <rfmt sheetId="4" sqref="E24" start="0" length="0">
    <dxf>
      <font>
        <b val="0"/>
        <sz val="10.5"/>
        <color indexed="10"/>
      </font>
      <fill>
        <patternFill patternType="solid">
          <bgColor indexed="9"/>
        </patternFill>
      </fill>
      <alignment horizontal="center" vertical="center"/>
    </dxf>
  </rfmt>
  <rfmt sheetId="4" sqref="F24" start="0" length="0">
    <dxf>
      <font>
        <b val="0"/>
        <sz val="10.5"/>
        <color indexed="10"/>
      </font>
      <fill>
        <patternFill patternType="solid">
          <bgColor indexed="9"/>
        </patternFill>
      </fill>
      <alignment horizontal="center" vertical="center"/>
    </dxf>
  </rfmt>
  <rfmt sheetId="4" sqref="G24" start="0" length="0">
    <dxf>
      <font>
        <sz val="10.5"/>
        <color auto="1"/>
        <name val="Arial"/>
        <family val="2"/>
        <scheme val="none"/>
      </font>
      <fill>
        <patternFill patternType="solid">
          <bgColor indexed="9"/>
        </patternFill>
      </fill>
      <alignment horizontal="center" vertical="center"/>
    </dxf>
  </rfmt>
  <rfmt sheetId="4" sqref="H24" start="0" length="0">
    <dxf>
      <font>
        <sz val="10.5"/>
        <color auto="1"/>
        <name val="Arial"/>
        <family val="2"/>
        <scheme val="none"/>
      </font>
      <fill>
        <patternFill patternType="solid">
          <bgColor indexed="9"/>
        </patternFill>
      </fill>
      <alignment horizontal="center" vertical="center"/>
    </dxf>
  </rfmt>
  <rfmt sheetId="4" sqref="I24" start="0" length="0">
    <dxf>
      <font>
        <sz val="10.5"/>
        <color auto="1"/>
        <name val="Arial"/>
        <family val="2"/>
        <scheme val="none"/>
      </font>
      <fill>
        <patternFill patternType="solid">
          <bgColor indexed="9"/>
        </patternFill>
      </fill>
      <alignment horizontal="center" vertical="center"/>
    </dxf>
  </rfmt>
  <rfmt sheetId="4" sqref="K24" start="0" length="0">
    <dxf>
      <fill>
        <patternFill patternType="solid">
          <bgColor indexed="9"/>
        </patternFill>
      </fill>
    </dxf>
  </rfmt>
  <rfmt sheetId="4" sqref="L24" start="0" length="0">
    <dxf>
      <fill>
        <patternFill patternType="solid">
          <bgColor indexed="9"/>
        </patternFill>
      </fill>
    </dxf>
  </rfmt>
  <rfmt sheetId="4" sqref="A24:XFD24" start="0" length="0">
    <dxf>
      <fill>
        <patternFill patternType="solid">
          <bgColor indexed="9"/>
        </patternFill>
      </fill>
    </dxf>
  </rfmt>
  <rcc rId="3101" sId="4" odxf="1" s="1" dxf="1">
    <nc r="A25" t="inlineStr">
      <is>
        <t>Remarks :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u/>
        <sz val="12"/>
        <color indexed="8"/>
        <name val="Arial"/>
        <family val="2"/>
        <scheme val="none"/>
      </font>
      <alignment horizontal="general"/>
    </ndxf>
  </rcc>
  <rfmt sheetId="4" sqref="B25" start="0" length="0">
    <dxf>
      <font>
        <b/>
        <sz val="10.5"/>
        <color indexed="10"/>
      </font>
      <fill>
        <patternFill patternType="none">
          <bgColor indexed="65"/>
        </patternFill>
      </fill>
      <alignment horizontal="left" vertical="top"/>
    </dxf>
  </rfmt>
  <rfmt sheetId="4" sqref="C25" start="0" length="0">
    <dxf>
      <font>
        <b/>
        <sz val="10.5"/>
        <color indexed="10"/>
      </font>
      <fill>
        <patternFill patternType="none">
          <bgColor indexed="65"/>
        </patternFill>
      </fill>
      <alignment horizontal="general" vertical="bottom"/>
    </dxf>
  </rfmt>
  <rfmt sheetId="4" sqref="D25" start="0" length="0">
    <dxf>
      <font>
        <b/>
        <sz val="10.5"/>
        <color indexed="10"/>
      </font>
      <fill>
        <patternFill patternType="none">
          <bgColor indexed="65"/>
        </patternFill>
      </fill>
      <alignment horizontal="general" vertical="bottom"/>
    </dxf>
  </rfmt>
  <rfmt sheetId="4" sqref="E25" start="0" length="0">
    <dxf>
      <font>
        <b/>
        <sz val="10.5"/>
        <color indexed="10"/>
      </font>
      <fill>
        <patternFill patternType="none">
          <bgColor indexed="65"/>
        </patternFill>
      </fill>
      <alignment horizontal="general" vertical="bottom"/>
    </dxf>
  </rfmt>
  <rfmt sheetId="4" sqref="F25" start="0" length="0">
    <dxf>
      <font>
        <b/>
        <sz val="10.5"/>
        <color indexed="10"/>
      </font>
      <fill>
        <patternFill patternType="none">
          <bgColor indexed="65"/>
        </patternFill>
      </fill>
      <alignment horizontal="general" vertical="bottom"/>
    </dxf>
  </rfmt>
  <rfmt sheetId="4" sqref="G25" start="0" length="0">
    <dxf>
      <font>
        <sz val="10"/>
        <color auto="1"/>
        <name val="Arial"/>
        <family val="2"/>
        <scheme val="none"/>
      </font>
      <fill>
        <patternFill patternType="none">
          <bgColor indexed="65"/>
        </patternFill>
      </fill>
      <alignment horizontal="general" vertical="bottom"/>
    </dxf>
  </rfmt>
  <rfmt sheetId="4" sqref="H25" start="0" length="0">
    <dxf>
      <font>
        <sz val="10"/>
        <color auto="1"/>
        <name val="Arial"/>
        <family val="2"/>
        <scheme val="none"/>
      </font>
      <fill>
        <patternFill patternType="none">
          <bgColor indexed="65"/>
        </patternFill>
      </fill>
      <alignment horizontal="general" vertical="bottom"/>
    </dxf>
  </rfmt>
  <rfmt sheetId="4" sqref="I25" start="0" length="0">
    <dxf>
      <font>
        <sz val="10"/>
        <color auto="1"/>
        <name val="Arial"/>
        <family val="2"/>
        <scheme val="none"/>
      </font>
      <fill>
        <patternFill patternType="none">
          <bgColor indexed="65"/>
        </patternFill>
      </fill>
      <alignment horizontal="general" vertical="bottom"/>
    </dxf>
  </rfmt>
  <rfmt sheetId="4" sqref="J25" start="0" length="0">
    <dxf>
      <font>
        <sz val="12"/>
        <color auto="1"/>
        <name val="Arial"/>
        <family val="2"/>
        <scheme val="none"/>
      </font>
    </dxf>
  </rfmt>
  <rcc rId="3102" sId="4" odxf="1" s="1" dxf="1">
    <oc r="A26" t="inlineStr">
      <is>
        <t>Remarks :</t>
      </is>
    </oc>
    <nc r="A26" t="inlineStr">
      <is>
        <t>CY CUT OFF (CAT LAI GIANG NAM / TANAMEXCO/ SOWATCO/ PHUC LONG / DONG NAI / BINH DUONG)</t>
      </is>
    </nc>
    <odxf>
      <font>
        <b/>
        <i val="0"/>
        <strike val="0"/>
        <condense val="0"/>
        <extend val="0"/>
        <outline val="0"/>
        <shadow val="0"/>
        <u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u val="none"/>
        <sz val="12"/>
        <color indexed="10"/>
        <name val="Arial"/>
        <family val="2"/>
        <scheme val="none"/>
      </font>
      <fill>
        <patternFill patternType="none">
          <bgColor indexed="65"/>
        </patternFill>
      </fill>
      <alignment vertical="bottom"/>
    </ndxf>
  </rcc>
  <rfmt sheetId="4" sqref="B26" start="0" length="0">
    <dxf>
      <font>
        <b val="0"/>
        <sz val="12"/>
        <color indexed="10"/>
      </font>
    </dxf>
  </rfmt>
  <rfmt sheetId="4" sqref="C26" start="0" length="0">
    <dxf>
      <font>
        <b val="0"/>
        <sz val="12"/>
        <color indexed="10"/>
      </font>
    </dxf>
  </rfmt>
  <rfmt sheetId="4" sqref="D26" start="0" length="0">
    <dxf>
      <font>
        <b val="0"/>
        <sz val="12"/>
        <color indexed="10"/>
      </font>
    </dxf>
  </rfmt>
  <rfmt sheetId="4" sqref="E26" start="0" length="0">
    <dxf>
      <font>
        <b val="0"/>
        <sz val="12"/>
        <color indexed="10"/>
      </font>
    </dxf>
  </rfmt>
  <rfmt sheetId="4" sqref="F26" start="0" length="0">
    <dxf>
      <font>
        <b val="0"/>
        <sz val="12"/>
        <color indexed="10"/>
      </font>
    </dxf>
  </rfmt>
  <rfmt sheetId="4" sqref="G26" start="0" length="0">
    <dxf>
      <font>
        <b/>
        <sz val="12"/>
        <color indexed="10"/>
        <name val="Arial"/>
        <family val="2"/>
        <scheme val="none"/>
      </font>
    </dxf>
  </rfmt>
  <rfmt sheetId="4" sqref="H26" start="0" length="0">
    <dxf>
      <font>
        <sz val="12"/>
        <color auto="1"/>
        <name val="Arial"/>
        <family val="2"/>
        <scheme val="none"/>
      </font>
    </dxf>
  </rfmt>
  <rcc rId="3103" sId="4" odxf="1" dxf="1">
    <nc r="I26" t="inlineStr">
      <is>
        <t>12:00 WED</t>
      </is>
    </nc>
    <odxf>
      <font>
        <b val="0"/>
        <sz val="10"/>
        <color auto="1"/>
        <name val="Arial"/>
        <family val="2"/>
        <scheme val="none"/>
      </font>
    </odxf>
    <ndxf>
      <font>
        <b/>
        <sz val="12"/>
        <color indexed="10"/>
        <name val="Arial"/>
        <family val="2"/>
        <scheme val="none"/>
      </font>
    </ndxf>
  </rcc>
  <rcc rId="3104" sId="4" odxf="1">
    <oc r="A27" t="inlineStr">
      <is>
        <t>CY CUT OFF (CAT LAI GIANG NAM / TANAMEXCO/ SOWATCO/ PHUC LONG / DONG NAI / BINH DUONG)</t>
      </is>
    </oc>
    <nc r="A27" t="inlineStr">
      <is>
        <t>CY CUT OFF GML</t>
      </is>
    </nc>
    <odxf/>
  </rcc>
  <rfmt sheetId="4" sqref="H27" start="0" length="0">
    <dxf/>
  </rfmt>
  <rcc rId="3105" sId="4" odxf="1">
    <oc r="I27" t="inlineStr">
      <is>
        <t>12:00 WED</t>
      </is>
    </oc>
    <nc r="I27" t="inlineStr">
      <is>
        <t>09:00 THU</t>
      </is>
    </nc>
    <odxf/>
  </rcc>
  <rfmt sheetId="4" sqref="K27" start="0" length="0">
    <dxf>
      <font>
        <sz val="10"/>
        <color auto="1"/>
        <name val="Arial"/>
        <family val="2"/>
        <scheme val="none"/>
      </font>
      <alignment horizontal="general"/>
    </dxf>
  </rfmt>
  <rfmt sheetId="4" sqref="L27" start="0" length="0">
    <dxf>
      <font>
        <sz val="10"/>
        <color auto="1"/>
        <name val="Arial"/>
        <family val="2"/>
        <scheme val="none"/>
      </font>
      <alignment horizontal="general"/>
    </dxf>
  </rfmt>
  <rfmt sheetId="4" sqref="A27:XFD27" start="0" length="0">
    <dxf>
      <font>
        <sz val="10"/>
        <color auto="1"/>
        <name val="Arial"/>
        <family val="2"/>
        <scheme val="none"/>
      </font>
      <alignment horizontal="general"/>
    </dxf>
  </rfmt>
  <rcc rId="3106" sId="4" odxf="1">
    <oc r="A28" t="inlineStr">
      <is>
        <t>CY CUT OFF GML</t>
      </is>
    </oc>
    <nc r="A28" t="inlineStr">
      <is>
        <t xml:space="preserve">S/I CUT OFF </t>
      </is>
    </nc>
    <odxf/>
  </rcc>
  <rcc rId="3107" sId="4" odxf="1">
    <oc r="I28" t="inlineStr">
      <is>
        <t>09:00 THU</t>
      </is>
    </oc>
    <nc r="I28" t="inlineStr">
      <is>
        <t>12:00 TUE</t>
      </is>
    </nc>
    <odxf/>
  </rcc>
  <rcc rId="3108" sId="4" odxf="1">
    <oc r="A29" t="inlineStr">
      <is>
        <t xml:space="preserve">S/I CUT OFF </t>
      </is>
    </oc>
    <nc r="A29" t="inlineStr">
      <is>
        <t xml:space="preserve">AMENDMENT DEADLINE </t>
      </is>
    </nc>
    <odxf/>
  </rcc>
  <rcc rId="3109" sId="4" odxf="1">
    <oc r="I29" t="inlineStr">
      <is>
        <t>12:00 TUE</t>
      </is>
    </oc>
    <nc r="I29" t="inlineStr">
      <is>
        <t>12:00 FRI</t>
      </is>
    </nc>
    <odxf/>
  </rcc>
  <rfmt sheetId="4" sqref="J29" start="0" length="0">
    <dxf>
      <font>
        <sz val="10"/>
        <color auto="1"/>
        <name val="Arial"/>
        <family val="2"/>
        <scheme val="none"/>
      </font>
    </dxf>
  </rfmt>
  <rcc rId="3110" sId="4" odxf="1" dxf="1">
    <oc r="A30" t="inlineStr">
      <is>
        <t xml:space="preserve">AMENDMENT DEADLINE </t>
      </is>
    </oc>
    <nc r="A30"/>
    <odxf>
      <font>
        <b/>
        <sz val="12"/>
        <color indexed="10"/>
      </font>
    </odxf>
    <ndxf>
      <font>
        <b val="0"/>
        <sz val="10"/>
        <color auto="1"/>
        <name val="Arial"/>
        <family val="2"/>
        <scheme val="none"/>
      </font>
    </ndxf>
  </rcc>
  <rfmt sheetId="4" sqref="B30" start="0" length="0">
    <dxf>
      <font>
        <sz val="10"/>
        <color auto="1"/>
        <name val="Arial"/>
        <family val="2"/>
        <scheme val="none"/>
      </font>
    </dxf>
  </rfmt>
  <rfmt sheetId="4" sqref="C30" start="0" length="0">
    <dxf>
      <font>
        <sz val="10"/>
        <color auto="1"/>
        <name val="Arial"/>
        <family val="2"/>
        <scheme val="none"/>
      </font>
    </dxf>
  </rfmt>
  <rfmt sheetId="4" sqref="D30" start="0" length="0">
    <dxf>
      <font>
        <sz val="10"/>
        <color auto="1"/>
        <name val="Arial"/>
        <family val="2"/>
        <scheme val="none"/>
      </font>
    </dxf>
  </rfmt>
  <rfmt sheetId="4" sqref="E30" start="0" length="0">
    <dxf>
      <font>
        <sz val="10"/>
        <color auto="1"/>
        <name val="Arial"/>
        <family val="2"/>
        <scheme val="none"/>
      </font>
    </dxf>
  </rfmt>
  <rfmt sheetId="4" sqref="F30" start="0" length="0">
    <dxf>
      <font>
        <sz val="10"/>
        <color auto="1"/>
        <name val="Arial"/>
        <family val="2"/>
        <scheme val="none"/>
      </font>
    </dxf>
  </rfmt>
  <rfmt sheetId="4" sqref="G30" start="0" length="0">
    <dxf>
      <font>
        <b val="0"/>
        <sz val="10"/>
        <color auto="1"/>
        <name val="Arial"/>
        <family val="2"/>
        <scheme val="none"/>
      </font>
    </dxf>
  </rfmt>
  <rfmt sheetId="4" sqref="H30" start="0" length="0">
    <dxf>
      <font>
        <sz val="10"/>
        <color auto="1"/>
        <name val="Arial"/>
        <family val="2"/>
        <scheme val="none"/>
      </font>
    </dxf>
  </rfmt>
  <rcc rId="3111" sId="4" odxf="1" dxf="1">
    <oc r="I30" t="inlineStr">
      <is>
        <t>12:00 FRI</t>
      </is>
    </oc>
    <nc r="I30"/>
    <odxf>
      <font>
        <b/>
        <sz val="12"/>
        <color indexed="10"/>
      </font>
    </odxf>
    <ndxf>
      <font>
        <b val="0"/>
        <sz val="10"/>
        <color auto="1"/>
        <name val="Arial"/>
        <family val="2"/>
        <scheme val="none"/>
      </font>
    </ndxf>
  </rcc>
  <rcc rId="3112" sId="4" odxf="1" dxf="1">
    <nc r="A31" t="inlineStr">
      <is>
        <t xml:space="preserve">For booking inquiries, please contact : </t>
      </is>
    </nc>
    <odxf>
      <font>
        <b val="0"/>
        <u val="none"/>
        <sz val="10"/>
        <color auto="1"/>
        <name val="Arial"/>
        <family val="2"/>
        <scheme val="none"/>
      </font>
      <fill>
        <patternFill patternType="none">
          <bgColor indexed="65"/>
        </patternFill>
      </fill>
      <alignment vertical="bottom"/>
    </odxf>
    <ndxf>
      <font>
        <b/>
        <u/>
        <sz val="12"/>
        <color indexed="12"/>
        <name val="Arial"/>
        <family val="2"/>
        <scheme val="none"/>
      </font>
      <fill>
        <patternFill patternType="solid">
          <bgColor indexed="9"/>
        </patternFill>
      </fill>
      <alignment vertical="center"/>
    </ndxf>
  </rcc>
  <rfmt sheetId="4" sqref="B31" start="0" length="0">
    <dxf>
      <font>
        <b/>
        <u/>
        <sz val="12"/>
        <color indexed="57"/>
        <name val="Arial"/>
        <family val="2"/>
        <scheme val="none"/>
      </font>
      <fill>
        <patternFill patternType="solid">
          <bgColor indexed="9"/>
        </patternFill>
      </fill>
      <alignment vertical="center"/>
    </dxf>
  </rfmt>
  <rfmt sheetId="4" sqref="C31" start="0" length="0">
    <dxf>
      <font>
        <b/>
        <u/>
        <sz val="12"/>
        <color indexed="57"/>
        <name val="Arial"/>
        <family val="2"/>
        <scheme val="none"/>
      </font>
      <fill>
        <patternFill patternType="solid">
          <bgColor indexed="9"/>
        </patternFill>
      </fill>
      <alignment vertical="center"/>
    </dxf>
  </rfmt>
  <rfmt sheetId="4" sqref="D31" start="0" length="0">
    <dxf>
      <font>
        <b/>
        <u/>
        <sz val="12"/>
        <color indexed="57"/>
        <name val="Arial"/>
        <family val="2"/>
        <scheme val="none"/>
      </font>
      <fill>
        <patternFill patternType="solid">
          <bgColor indexed="9"/>
        </patternFill>
      </fill>
      <alignment vertical="center"/>
    </dxf>
  </rfmt>
  <rfmt sheetId="4" sqref="E31" start="0" length="0">
    <dxf>
      <font>
        <b/>
        <u/>
        <sz val="12"/>
        <color indexed="57"/>
        <name val="Arial"/>
        <family val="2"/>
        <scheme val="none"/>
      </font>
      <fill>
        <patternFill patternType="solid">
          <bgColor indexed="9"/>
        </patternFill>
      </fill>
      <alignment vertical="center"/>
    </dxf>
  </rfmt>
  <rfmt sheetId="4" sqref="F31" start="0" length="0">
    <dxf>
      <font>
        <b/>
        <u/>
        <sz val="12"/>
        <color indexed="57"/>
        <name val="Arial"/>
        <family val="2"/>
        <scheme val="none"/>
      </font>
      <fill>
        <patternFill patternType="solid">
          <bgColor indexed="9"/>
        </patternFill>
      </fill>
      <alignment vertical="center"/>
    </dxf>
  </rfmt>
  <rfmt sheetId="4" sqref="G31" start="0" length="0">
    <dxf>
      <font>
        <i/>
        <sz val="7"/>
        <color indexed="60"/>
        <name val="Arial"/>
        <family val="2"/>
        <scheme val="none"/>
      </font>
      <alignment horizontal="left" vertical="center"/>
    </dxf>
  </rfmt>
  <rfmt sheetId="4" sqref="H31" start="0" length="0">
    <dxf>
      <font>
        <i/>
        <sz val="7"/>
        <color indexed="60"/>
        <name val="Arial"/>
        <family val="2"/>
        <scheme val="none"/>
      </font>
      <alignment horizontal="left" vertical="center"/>
    </dxf>
  </rfmt>
  <rcc rId="3113" sId="4" odxf="1" dxf="1">
    <oc r="A32" t="inlineStr">
      <is>
        <t xml:space="preserve">For booking inquiries, please contact : </t>
      </is>
    </oc>
    <nc r="A32" t="inlineStr">
      <is>
        <t>COSCO SHIPPING LINES VIETNAM</t>
      </is>
    </nc>
    <odxf>
      <font>
        <u/>
        <sz val="12"/>
        <color indexed="12"/>
      </font>
    </odxf>
    <ndxf>
      <font>
        <u val="none"/>
        <sz val="14"/>
        <color indexed="12"/>
      </font>
    </ndxf>
  </rcc>
  <rfmt sheetId="4" sqref="G32" start="0" length="0">
    <dxf>
      <font>
        <b/>
        <i val="0"/>
        <sz val="7"/>
        <color indexed="8"/>
      </font>
      <numFmt numFmtId="21" formatCode="dd/mmm"/>
      <alignment horizontal="center"/>
    </dxf>
  </rfmt>
  <rfmt sheetId="4" sqref="H32" start="0" length="0">
    <dxf>
      <font>
        <b/>
        <i val="0"/>
        <sz val="7"/>
        <color indexed="8"/>
      </font>
      <numFmt numFmtId="21" formatCode="dd/mmm"/>
      <alignment horizontal="center"/>
    </dxf>
  </rfmt>
  <rfmt sheetId="4" sqref="K32" start="0" length="0">
    <dxf>
      <alignment vertical="bottom"/>
    </dxf>
  </rfmt>
  <rfmt sheetId="4" sqref="L32" start="0" length="0">
    <dxf>
      <alignment vertical="bottom"/>
    </dxf>
  </rfmt>
  <rfmt sheetId="4" sqref="A32:XFD32" start="0" length="0">
    <dxf>
      <alignment vertical="bottom"/>
    </dxf>
  </rfmt>
  <rcc rId="3114" sId="4" odxf="1" s="1" dxf="1">
    <oc r="A33" t="inlineStr">
      <is>
        <t>COSCO SHIPPING LINES VIETNAM</t>
      </is>
    </oc>
    <nc r="A33" t="inlineStr">
      <is>
        <t>ADD. : SAFI TOWER - 209, NGUYEN VAN THU STR., DIST. 1, HOCHIMINH CITY, VIETNAM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12"/>
        <name val="Arial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indexed="12"/>
        <name val="Arial"/>
        <family val="2"/>
        <scheme val="none"/>
      </font>
      <fill>
        <patternFill patternType="none">
          <bgColor indexed="65"/>
        </patternFill>
      </fill>
    </ndxf>
  </rcc>
  <rfmt sheetId="4" s="1" sqref="B33" start="0" length="0">
    <dxf>
      <font>
        <u val="none"/>
        <sz val="10"/>
        <color indexed="12"/>
        <name val="Arial"/>
        <family val="2"/>
        <scheme val="none"/>
      </font>
      <fill>
        <patternFill patternType="none">
          <bgColor indexed="65"/>
        </patternFill>
      </fill>
    </dxf>
  </rfmt>
  <rfmt sheetId="4" s="1" sqref="C33" start="0" length="0">
    <dxf>
      <font>
        <u val="none"/>
        <sz val="10"/>
        <color indexed="12"/>
        <name val="Arial"/>
        <family val="2"/>
        <scheme val="none"/>
      </font>
      <fill>
        <patternFill patternType="none">
          <bgColor indexed="65"/>
        </patternFill>
      </fill>
    </dxf>
  </rfmt>
  <rfmt sheetId="4" s="1" sqref="D33" start="0" length="0">
    <dxf>
      <font>
        <u val="none"/>
        <sz val="10"/>
        <color indexed="12"/>
        <name val="Arial"/>
        <family val="2"/>
        <scheme val="none"/>
      </font>
      <fill>
        <patternFill patternType="none">
          <bgColor indexed="65"/>
        </patternFill>
      </fill>
    </dxf>
  </rfmt>
  <rfmt sheetId="4" s="1" sqref="E33" start="0" length="0">
    <dxf>
      <font>
        <u val="none"/>
        <sz val="10"/>
        <color indexed="12"/>
        <name val="Arial"/>
        <family val="2"/>
        <scheme val="none"/>
      </font>
      <fill>
        <patternFill patternType="none">
          <bgColor indexed="65"/>
        </patternFill>
      </fill>
    </dxf>
  </rfmt>
  <rfmt sheetId="4" s="1" sqref="F33" start="0" length="0">
    <dxf>
      <font>
        <u val="none"/>
        <sz val="10"/>
        <color indexed="12"/>
        <name val="Arial"/>
        <family val="2"/>
        <scheme val="none"/>
      </font>
      <fill>
        <patternFill patternType="none">
          <bgColor indexed="65"/>
        </patternFill>
      </fill>
    </dxf>
  </rfmt>
  <rfmt sheetId="4" s="1" sqref="G33" start="0" length="0">
    <dxf>
      <font>
        <b val="0"/>
        <sz val="10"/>
        <color auto="1"/>
        <name val="Arial"/>
        <family val="2"/>
        <scheme val="none"/>
      </font>
      <numFmt numFmtId="0" formatCode="General"/>
      <alignment horizontal="general"/>
    </dxf>
  </rfmt>
  <rfmt sheetId="4" s="1" sqref="H33" start="0" length="0">
    <dxf>
      <font>
        <b val="0"/>
        <sz val="10"/>
        <color auto="1"/>
        <name val="Arial"/>
        <family val="2"/>
        <scheme val="none"/>
      </font>
      <numFmt numFmtId="0" formatCode="General"/>
      <alignment horizontal="general"/>
    </dxf>
  </rfmt>
  <rcc rId="3115" sId="4" odxf="1">
    <oc r="A34" t="inlineStr">
      <is>
        <t>ADD. : SAFI TOWER - 209, NGUYEN VAN THU STR., DIST. 1, HOCHIMINH CITY, VIETNAM</t>
      </is>
    </oc>
    <nc r="A34" t="inlineStr">
      <is>
        <t>TEL. : 84.8.38290000       FAX : 84.8. 35208111</t>
      </is>
    </nc>
    <odxf/>
  </rcc>
  <rfmt sheetId="4" sqref="B34" start="0" length="0">
    <dxf>
      <font>
        <sz val="9"/>
        <color indexed="12"/>
      </font>
    </dxf>
  </rfmt>
  <rfmt sheetId="4" sqref="C34" start="0" length="0">
    <dxf>
      <font>
        <sz val="9"/>
        <color indexed="12"/>
      </font>
    </dxf>
  </rfmt>
  <rfmt sheetId="4" sqref="D34" start="0" length="0">
    <dxf>
      <font>
        <sz val="9"/>
        <color indexed="12"/>
      </font>
    </dxf>
  </rfmt>
  <rfmt sheetId="4" sqref="E34" start="0" length="0">
    <dxf>
      <font>
        <sz val="9"/>
        <color indexed="12"/>
      </font>
    </dxf>
  </rfmt>
  <rfmt sheetId="4" sqref="F34" start="0" length="0">
    <dxf>
      <font>
        <sz val="9"/>
        <color indexed="12"/>
      </font>
    </dxf>
  </rfmt>
  <rfmt sheetId="4" s="1" sqref="G34" start="0" length="0">
    <dxf>
      <alignment vertical="bottom"/>
    </dxf>
  </rfmt>
  <rfmt sheetId="4" s="1" sqref="H34" start="0" length="0">
    <dxf>
      <alignment vertical="bottom"/>
    </dxf>
  </rfmt>
  <rcc rId="3116" sId="4" odxf="1">
    <oc r="A35" t="inlineStr">
      <is>
        <t>TEL. : 84.8.38290000       FAX : 84.8. 35208111</t>
      </is>
    </oc>
    <nc r="A35" t="inlineStr">
      <is>
        <t>Booking team: sgn.atd.cus@coscon.com</t>
      </is>
    </nc>
    <odxf/>
  </rcc>
  <rfmt sheetId="4" s="1" sqref="B35" start="0" length="0">
    <dxf>
      <font>
        <b val="0"/>
        <sz val="10"/>
        <color auto="1"/>
        <name val="Arial"/>
        <family val="2"/>
        <scheme val="none"/>
      </font>
      <alignment vertical="bottom"/>
    </dxf>
  </rfmt>
  <rfmt sheetId="4" s="1" sqref="C35" start="0" length="0">
    <dxf>
      <font>
        <b val="0"/>
        <sz val="10"/>
        <color auto="1"/>
        <name val="Arial"/>
        <family val="2"/>
        <scheme val="none"/>
      </font>
      <alignment vertical="bottom"/>
    </dxf>
  </rfmt>
  <rfmt sheetId="4" s="1" sqref="D35" start="0" length="0">
    <dxf>
      <font>
        <b val="0"/>
        <sz val="10"/>
        <color auto="1"/>
        <name val="Arial"/>
        <family val="2"/>
        <scheme val="none"/>
      </font>
      <alignment vertical="bottom"/>
    </dxf>
  </rfmt>
  <rfmt sheetId="4" s="1" sqref="E35" start="0" length="0">
    <dxf>
      <font>
        <b val="0"/>
        <sz val="10"/>
        <color auto="1"/>
        <name val="Arial"/>
        <family val="2"/>
        <scheme val="none"/>
      </font>
      <alignment vertical="bottom"/>
    </dxf>
  </rfmt>
  <rfmt sheetId="4" s="1" sqref="F35" start="0" length="0">
    <dxf>
      <font>
        <b val="0"/>
        <sz val="10"/>
        <color auto="1"/>
        <name val="Arial"/>
        <family val="2"/>
        <scheme val="none"/>
      </font>
      <alignment vertical="bottom"/>
    </dxf>
  </rfmt>
  <rfmt sheetId="4" sqref="J35" start="0" length="0">
    <dxf>
      <fill>
        <patternFill patternType="solid">
          <bgColor indexed="9"/>
        </patternFill>
      </fill>
    </dxf>
  </rfmt>
  <rcc rId="3117" sId="4" odxf="1" s="1" dxf="1">
    <oc r="A36" t="inlineStr">
      <is>
        <t>Booking team: sgn.atd.cus@coscon.com</t>
      </is>
    </oc>
    <nc r="A36"/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 val="0"/>
        <sz val="11"/>
        <color indexed="62"/>
        <name val="Calibri"/>
        <family val="2"/>
        <scheme val="none"/>
      </font>
      <alignment vertical="bottom"/>
    </ndxf>
  </rcc>
  <rfmt sheetId="4" sqref="B36" start="0" length="0">
    <dxf>
      <fill>
        <patternFill patternType="solid">
          <bgColor indexed="9"/>
        </patternFill>
      </fill>
      <alignment horizontal="general" vertical="bottom"/>
    </dxf>
  </rfmt>
  <rfmt sheetId="4" sqref="C36" start="0" length="0">
    <dxf>
      <fill>
        <patternFill patternType="solid">
          <bgColor indexed="9"/>
        </patternFill>
      </fill>
    </dxf>
  </rfmt>
  <rfmt sheetId="4" sqref="D36" start="0" length="0">
    <dxf>
      <fill>
        <patternFill patternType="solid">
          <bgColor indexed="9"/>
        </patternFill>
      </fill>
    </dxf>
  </rfmt>
  <rfmt sheetId="4" sqref="E36" start="0" length="0">
    <dxf>
      <fill>
        <patternFill patternType="solid">
          <bgColor indexed="9"/>
        </patternFill>
      </fill>
    </dxf>
  </rfmt>
  <rfmt sheetId="4" sqref="F36" start="0" length="0">
    <dxf>
      <fill>
        <patternFill patternType="solid">
          <bgColor indexed="9"/>
        </patternFill>
      </fill>
    </dxf>
  </rfmt>
  <rfmt sheetId="4" sqref="G36" start="0" length="0">
    <dxf>
      <fill>
        <patternFill patternType="solid">
          <bgColor indexed="9"/>
        </patternFill>
      </fill>
    </dxf>
  </rfmt>
  <rfmt sheetId="4" sqref="H36" start="0" length="0">
    <dxf>
      <fill>
        <patternFill patternType="solid">
          <bgColor indexed="9"/>
        </patternFill>
      </fill>
    </dxf>
  </rfmt>
  <rfmt sheetId="4" sqref="I36" start="0" length="0">
    <dxf>
      <fill>
        <patternFill patternType="solid">
          <bgColor indexed="9"/>
        </patternFill>
      </fill>
    </dxf>
  </rfmt>
  <rfmt sheetId="4" s="1" sqref="A37" start="0" length="0">
    <dxf>
      <font>
        <sz val="10"/>
        <color auto="1"/>
        <name val="Arial"/>
        <family val="2"/>
        <scheme val="none"/>
      </font>
      <fill>
        <patternFill patternType="solid">
          <bgColor indexed="9"/>
        </patternFill>
      </fill>
    </dxf>
  </rfmt>
  <rdn rId="0" localSheetId="1" customView="1" name="Z_1944FED4_C122_439C_B777_32A9B03BE781_.wvu.Cols" hidden="1" oldHidden="1">
    <formula>'MENU '!$L:$L</formula>
  </rdn>
  <rdn rId="0" localSheetId="2" customView="1" name="Z_1944FED4_C122_439C_B777_32A9B03BE781_.wvu.PrintArea" hidden="1" oldHidden="1">
    <formula>'LGB DIRECT (SEA)'!$A$1:$H$38</formula>
  </rdn>
  <rdn rId="0" localSheetId="3" customView="1" name="Z_1944FED4_C122_439C_B777_32A9B03BE781_.wvu.PrintArea" hidden="1" oldHidden="1">
    <formula>'LGB VIA HKG (SEA)'!$A$1:$L$29</formula>
  </rdn>
  <rdn rId="0" localSheetId="4" customView="1" name="Z_1944FED4_C122_439C_B777_32A9B03BE781_.wvu.PrintArea" hidden="1" oldHidden="1">
    <formula>'LAS -OAK DIRECT (SEA2)'!$A$1:$J$37</formula>
  </rdn>
  <rdn rId="0" localSheetId="6" customView="1" name="Z_1944FED4_C122_439C_B777_32A9B03BE781_.wvu.PrintArea" hidden="1" oldHidden="1">
    <formula>'USEC DIRECT (AWE6) '!$A$1:$O$33</formula>
  </rdn>
  <rdn rId="0" localSheetId="7" customView="1" name="Z_1944FED4_C122_439C_B777_32A9B03BE781_.wvu.Cols" hidden="1" oldHidden="1">
    <formula>'USEC DIRECT (AWE5)'!$G:$J</formula>
  </rdn>
  <rdn rId="0" localSheetId="10" customView="1" name="Z_1944FED4_C122_439C_B777_32A9B03BE781_.wvu.PrintArea" hidden="1" oldHidden="1">
    <formula>'BOSTON VIA SHA (AWE1)'!$A$1:$L$34</formula>
  </rdn>
  <rdn rId="0" localSheetId="5" customView="1" name="Z_1944FED4_C122_439C_B777_32A9B03BE781_.wvu.Rows" hidden="1" oldHidden="1">
    <formula>'CANADA TS (CPNW)'!$51:$66</formula>
  </rdn>
  <rdn rId="0" localSheetId="13" customView="1" name="Z_1944FED4_C122_439C_B777_32A9B03BE781_.wvu.PrintArea" hidden="1" oldHidden="1">
    <formula>'SEA-VAN VIA HKG (OPNW)'!$A$1:$N$42</formula>
  </rdn>
  <rdn rId="0" localSheetId="14" customView="1" name="Z_1944FED4_C122_439C_B777_32A9B03BE781_.wvu.Rows" hidden="1" oldHidden="1">
    <formula>'TACOMA VIA YTN (EPNW)'!$8:$22</formula>
  </rdn>
  <rdn rId="0" localSheetId="15" customView="1" name="Z_1944FED4_C122_439C_B777_32A9B03BE781_.wvu.PrintArea" hidden="1" oldHidden="1">
    <formula>'GULF VIA XMN (GME)'!$A$1:$P$70</formula>
  </rdn>
  <rdn rId="0" localSheetId="15" customView="1" name="Z_1944FED4_C122_439C_B777_32A9B03BE781_.wvu.Rows" hidden="1" oldHidden="1">
    <formula>'GULF VIA XMN (GME)'!$4:$38</formula>
  </rdn>
  <rcv guid="{1944FED4-C122-439C-B777-32A9B03BE781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">
    <dxf>
      <alignment horizontal="right"/>
    </dxf>
  </rfmt>
  <rfmt sheetId="2" sqref="A2">
    <dxf>
      <alignment horizontal="center"/>
    </dxf>
  </rfmt>
  <rcc rId="3130" sId="2">
    <oc r="A2" t="inlineStr">
      <is>
        <t>COSCO CONTAINER LINES</t>
      </is>
    </oc>
    <nc r="A2" t="inlineStr">
      <is>
        <t xml:space="preserve">                                                                            COSCO CONTAINER LINES</t>
      </is>
    </nc>
  </rcc>
  <rcc rId="3131" sId="2">
    <oc r="A3" t="inlineStr">
      <is>
        <t>DIRECT SERVICE TO LONG BEACH (SEA)</t>
      </is>
    </oc>
    <nc r="A3" t="inlineStr">
      <is>
        <t xml:space="preserve">                                                                                                           DIRECT SERVICE TO LONG BEACH (SEA)</t>
      </is>
    </nc>
  </rcc>
  <rcc rId="3132" sId="4">
    <oc r="A2" t="inlineStr">
      <is>
        <t>COSCO CONTAINER LINES</t>
      </is>
    </oc>
    <nc r="A2" t="inlineStr">
      <is>
        <t xml:space="preserve">                                                                                 COSCO CONTAINER LINES</t>
      </is>
    </nc>
  </rcc>
  <rcc rId="3133" sId="4">
    <oc r="A3" t="inlineStr">
      <is>
        <t>LOS ANGELES/OAKLAND DIRECT SERVICE (SEA2)</t>
      </is>
    </oc>
    <nc r="A3" t="inlineStr">
      <is>
        <t xml:space="preserve">                                                                                                            LOS ANGELES/OAKLAND DIRECT SERVICE (SEA2)</t>
      </is>
    </nc>
  </rcc>
  <rcv guid="{1944FED4-C122-439C-B777-32A9B03BE781}" action="delete"/>
  <rdn rId="0" localSheetId="1" customView="1" name="Z_1944FED4_C122_439C_B777_32A9B03BE781_.wvu.Cols" hidden="1" oldHidden="1">
    <formula>'MENU '!$L:$L</formula>
    <oldFormula>'MENU '!$L:$L</oldFormula>
  </rdn>
  <rdn rId="0" localSheetId="2" customView="1" name="Z_1944FED4_C122_439C_B777_32A9B03BE781_.wvu.PrintArea" hidden="1" oldHidden="1">
    <formula>'LGB DIRECT (SEA)'!$A$1:$H$38</formula>
    <oldFormula>'LGB DIRECT (SEA)'!$A$1:$H$38</oldFormula>
  </rdn>
  <rdn rId="0" localSheetId="3" customView="1" name="Z_1944FED4_C122_439C_B777_32A9B03BE781_.wvu.PrintArea" hidden="1" oldHidden="1">
    <formula>'LGB VIA HKG (SEA)'!$A$1:$L$29</formula>
    <oldFormula>'LGB VIA HKG (SEA)'!$A$1:$L$29</oldFormula>
  </rdn>
  <rdn rId="0" localSheetId="4" customView="1" name="Z_1944FED4_C122_439C_B777_32A9B03BE781_.wvu.PrintArea" hidden="1" oldHidden="1">
    <formula>'LAS -OAK DIRECT (SEA2)'!$A$1:$J$37</formula>
    <oldFormula>'LAS -OAK DIRECT (SEA2)'!$A$1:$J$37</oldFormula>
  </rdn>
  <rdn rId="0" localSheetId="6" customView="1" name="Z_1944FED4_C122_439C_B777_32A9B03BE781_.wvu.PrintArea" hidden="1" oldHidden="1">
    <formula>'USEC DIRECT (AWE6) '!$A$1:$O$33</formula>
    <oldFormula>'USEC DIRECT (AWE6) '!$A$1:$O$33</oldFormula>
  </rdn>
  <rdn rId="0" localSheetId="7" customView="1" name="Z_1944FED4_C122_439C_B777_32A9B03BE781_.wvu.Cols" hidden="1" oldHidden="1">
    <formula>'USEC DIRECT (AWE5)'!$G:$J</formula>
    <oldFormula>'USEC DIRECT (AWE5)'!$G:$J</oldFormula>
  </rdn>
  <rdn rId="0" localSheetId="10" customView="1" name="Z_1944FED4_C122_439C_B777_32A9B03BE781_.wvu.PrintArea" hidden="1" oldHidden="1">
    <formula>'BOSTON VIA SHA (AWE1)'!$A$1:$L$34</formula>
    <oldFormula>'BOSTON VIA SHA (AWE1)'!$A$1:$L$34</oldFormula>
  </rdn>
  <rdn rId="0" localSheetId="5" customView="1" name="Z_1944FED4_C122_439C_B777_32A9B03BE781_.wvu.Rows" hidden="1" oldHidden="1">
    <formula>'CANADA TS (CPNW)'!$51:$66</formula>
    <oldFormula>'CANADA TS (CPNW)'!$51:$66</oldFormula>
  </rdn>
  <rdn rId="0" localSheetId="13" customView="1" name="Z_1944FED4_C122_439C_B777_32A9B03BE781_.wvu.PrintArea" hidden="1" oldHidden="1">
    <formula>'SEA-VAN VIA HKG (OPNW)'!$A$1:$N$42</formula>
    <oldFormula>'SEA-VAN VIA HKG (OPNW)'!$A$1:$N$42</oldFormula>
  </rdn>
  <rdn rId="0" localSheetId="14" customView="1" name="Z_1944FED4_C122_439C_B777_32A9B03BE781_.wvu.Rows" hidden="1" oldHidden="1">
    <formula>'TACOMA VIA YTN (EPNW)'!$8:$22</formula>
    <oldFormula>'TACOMA VIA YTN (EPNW)'!$8:$22</oldFormula>
  </rdn>
  <rdn rId="0" localSheetId="15" customView="1" name="Z_1944FED4_C122_439C_B777_32A9B03BE781_.wvu.PrintArea" hidden="1" oldHidden="1">
    <formula>'GULF VIA XMN (GME)'!$A$1:$P$70</formula>
    <oldFormula>'GULF VIA XMN (GME)'!$A$1:$P$70</oldFormula>
  </rdn>
  <rdn rId="0" localSheetId="15" customView="1" name="Z_1944FED4_C122_439C_B777_32A9B03BE781_.wvu.Rows" hidden="1" oldHidden="1">
    <formula>'GULF VIA XMN (GME)'!$4:$38</formula>
    <oldFormula>'GULF VIA XMN (GME)'!$4:$38</oldFormula>
  </rdn>
  <rcv guid="{1944FED4-C122-439C-B777-32A9B03BE781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10:D10">
    <dxf>
      <alignment wrapText="1"/>
    </dxf>
  </rfmt>
  <rfmt sheetId="2" sqref="C10:D10">
    <dxf>
      <alignment wrapText="0"/>
    </dxf>
  </rfmt>
  <rfmt sheetId="2" sqref="C10">
    <dxf>
      <alignment horizontal="right"/>
    </dxf>
  </rfmt>
  <rfmt sheetId="2" sqref="C10">
    <dxf>
      <alignment horizontal="center"/>
    </dxf>
  </rfmt>
  <rcc rId="3146" sId="2">
    <oc r="C10" t="inlineStr">
      <is>
        <t>BA RIA VUNG TAU (TCIT)</t>
      </is>
    </oc>
    <nc r="C10" t="inlineStr">
      <is>
        <t xml:space="preserve">        BA RIA VUNG TAU (TCIT)</t>
      </is>
    </nc>
  </rcc>
  <rcv guid="{1944FED4-C122-439C-B777-32A9B03BE781}" action="delete"/>
  <rdn rId="0" localSheetId="1" customView="1" name="Z_1944FED4_C122_439C_B777_32A9B03BE781_.wvu.Cols" hidden="1" oldHidden="1">
    <formula>'MENU '!$L:$L</formula>
    <oldFormula>'MENU '!$L:$L</oldFormula>
  </rdn>
  <rdn rId="0" localSheetId="2" customView="1" name="Z_1944FED4_C122_439C_B777_32A9B03BE781_.wvu.PrintArea" hidden="1" oldHidden="1">
    <formula>'LGB DIRECT (SEA)'!$A$1:$H$38</formula>
    <oldFormula>'LGB DIRECT (SEA)'!$A$1:$H$38</oldFormula>
  </rdn>
  <rdn rId="0" localSheetId="3" customView="1" name="Z_1944FED4_C122_439C_B777_32A9B03BE781_.wvu.PrintArea" hidden="1" oldHidden="1">
    <formula>'LGB VIA HKG (SEA)'!$A$1:$L$29</formula>
    <oldFormula>'LGB VIA HKG (SEA)'!$A$1:$L$29</oldFormula>
  </rdn>
  <rdn rId="0" localSheetId="4" customView="1" name="Z_1944FED4_C122_439C_B777_32A9B03BE781_.wvu.PrintArea" hidden="1" oldHidden="1">
    <formula>'LAS -OAK DIRECT (SEA2)'!$A$1:$J$37</formula>
    <oldFormula>'LAS -OAK DIRECT (SEA2)'!$A$1:$J$37</oldFormula>
  </rdn>
  <rdn rId="0" localSheetId="6" customView="1" name="Z_1944FED4_C122_439C_B777_32A9B03BE781_.wvu.PrintArea" hidden="1" oldHidden="1">
    <formula>'USEC DIRECT (AWE6) '!$A$1:$O$33</formula>
    <oldFormula>'USEC DIRECT (AWE6) '!$A$1:$O$33</oldFormula>
  </rdn>
  <rdn rId="0" localSheetId="7" customView="1" name="Z_1944FED4_C122_439C_B777_32A9B03BE781_.wvu.Cols" hidden="1" oldHidden="1">
    <formula>'USEC DIRECT (AWE5)'!$G:$J</formula>
    <oldFormula>'USEC DIRECT (AWE5)'!$G:$J</oldFormula>
  </rdn>
  <rdn rId="0" localSheetId="10" customView="1" name="Z_1944FED4_C122_439C_B777_32A9B03BE781_.wvu.PrintArea" hidden="1" oldHidden="1">
    <formula>'BOSTON VIA SHA (AWE1)'!$A$1:$L$34</formula>
    <oldFormula>'BOSTON VIA SHA (AWE1)'!$A$1:$L$34</oldFormula>
  </rdn>
  <rdn rId="0" localSheetId="5" customView="1" name="Z_1944FED4_C122_439C_B777_32A9B03BE781_.wvu.Rows" hidden="1" oldHidden="1">
    <formula>'CANADA TS (CPNW)'!$51:$66</formula>
    <oldFormula>'CANADA TS (CPNW)'!$51:$66</oldFormula>
  </rdn>
  <rdn rId="0" localSheetId="13" customView="1" name="Z_1944FED4_C122_439C_B777_32A9B03BE781_.wvu.PrintArea" hidden="1" oldHidden="1">
    <formula>'SEA-VAN VIA HKG (OPNW)'!$A$1:$N$42</formula>
    <oldFormula>'SEA-VAN VIA HKG (OPNW)'!$A$1:$N$42</oldFormula>
  </rdn>
  <rdn rId="0" localSheetId="14" customView="1" name="Z_1944FED4_C122_439C_B777_32A9B03BE781_.wvu.Rows" hidden="1" oldHidden="1">
    <formula>'TACOMA VIA YTN (EPNW)'!$8:$22</formula>
    <oldFormula>'TACOMA VIA YTN (EPNW)'!$8:$22</oldFormula>
  </rdn>
  <rdn rId="0" localSheetId="15" customView="1" name="Z_1944FED4_C122_439C_B777_32A9B03BE781_.wvu.PrintArea" hidden="1" oldHidden="1">
    <formula>'GULF VIA XMN (GME)'!$A$1:$P$70</formula>
    <oldFormula>'GULF VIA XMN (GME)'!$A$1:$P$70</oldFormula>
  </rdn>
  <rdn rId="0" localSheetId="15" customView="1" name="Z_1944FED4_C122_439C_B777_32A9B03BE781_.wvu.Rows" hidden="1" oldHidden="1">
    <formula>'GULF VIA XMN (GME)'!$4:$38</formula>
    <oldFormula>'GULF VIA XMN (GME)'!$4:$38</oldFormula>
  </rdn>
  <rcv guid="{1944FED4-C122-439C-B777-32A9B03BE781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944FED4-C122-439C-B777-32A9B03BE781}" action="delete"/>
  <rdn rId="0" localSheetId="1" customView="1" name="Z_1944FED4_C122_439C_B777_32A9B03BE781_.wvu.Cols" hidden="1" oldHidden="1">
    <formula>'MENU '!$L:$L</formula>
    <oldFormula>'MENU '!$L:$L</oldFormula>
  </rdn>
  <rdn rId="0" localSheetId="2" customView="1" name="Z_1944FED4_C122_439C_B777_32A9B03BE781_.wvu.PrintArea" hidden="1" oldHidden="1">
    <formula>'LGB DIRECT (SEA)'!$A$1:$H$38</formula>
    <oldFormula>'LGB DIRECT (SEA)'!$A$1:$H$38</oldFormula>
  </rdn>
  <rdn rId="0" localSheetId="3" customView="1" name="Z_1944FED4_C122_439C_B777_32A9B03BE781_.wvu.PrintArea" hidden="1" oldHidden="1">
    <formula>'LGB VIA HKG (SEA)'!$A$1:$L$29</formula>
    <oldFormula>'LGB VIA HKG (SEA)'!$A$1:$L$29</oldFormula>
  </rdn>
  <rdn rId="0" localSheetId="4" customView="1" name="Z_1944FED4_C122_439C_B777_32A9B03BE781_.wvu.PrintArea" hidden="1" oldHidden="1">
    <formula>'LAS -OAK DIRECT (SEA2)'!$A$1:$J$37</formula>
    <oldFormula>'LAS -OAK DIRECT (SEA2)'!$A$1:$J$37</oldFormula>
  </rdn>
  <rdn rId="0" localSheetId="6" customView="1" name="Z_1944FED4_C122_439C_B777_32A9B03BE781_.wvu.PrintArea" hidden="1" oldHidden="1">
    <formula>'USEC DIRECT (AWE6) '!$A$1:$O$33</formula>
    <oldFormula>'USEC DIRECT (AWE6) '!$A$1:$O$33</oldFormula>
  </rdn>
  <rdn rId="0" localSheetId="7" customView="1" name="Z_1944FED4_C122_439C_B777_32A9B03BE781_.wvu.Cols" hidden="1" oldHidden="1">
    <formula>'USEC DIRECT (AWE5)'!$G:$J</formula>
    <oldFormula>'USEC DIRECT (AWE5)'!$G:$J</oldFormula>
  </rdn>
  <rdn rId="0" localSheetId="10" customView="1" name="Z_1944FED4_C122_439C_B777_32A9B03BE781_.wvu.PrintArea" hidden="1" oldHidden="1">
    <formula>'BOSTON VIA SHA (AWE1)'!$A$1:$L$34</formula>
    <oldFormula>'BOSTON VIA SHA (AWE1)'!$A$1:$L$34</oldFormula>
  </rdn>
  <rdn rId="0" localSheetId="5" customView="1" name="Z_1944FED4_C122_439C_B777_32A9B03BE781_.wvu.Rows" hidden="1" oldHidden="1">
    <formula>'CANADA TS (CPNW)'!$51:$66</formula>
    <oldFormula>'CANADA TS (CPNW)'!$51:$66</oldFormula>
  </rdn>
  <rdn rId="0" localSheetId="13" customView="1" name="Z_1944FED4_C122_439C_B777_32A9B03BE781_.wvu.PrintArea" hidden="1" oldHidden="1">
    <formula>'SEA-VAN VIA HKG (OPNW)'!$A$1:$N$42</formula>
    <oldFormula>'SEA-VAN VIA HKG (OPNW)'!$A$1:$N$42</oldFormula>
  </rdn>
  <rdn rId="0" localSheetId="14" customView="1" name="Z_1944FED4_C122_439C_B777_32A9B03BE781_.wvu.Rows" hidden="1" oldHidden="1">
    <formula>'TACOMA VIA YTN (EPNW)'!$8:$22</formula>
    <oldFormula>'TACOMA VIA YTN (EPNW)'!$8:$22</oldFormula>
  </rdn>
  <rdn rId="0" localSheetId="15" customView="1" name="Z_1944FED4_C122_439C_B777_32A9B03BE781_.wvu.PrintArea" hidden="1" oldHidden="1">
    <formula>'GULF VIA XMN (GME)'!$A$1:$P$70</formula>
    <oldFormula>'GULF VIA XMN (GME)'!$A$1:$P$70</oldFormula>
  </rdn>
  <rdn rId="0" localSheetId="15" customView="1" name="Z_1944FED4_C122_439C_B777_32A9B03BE781_.wvu.Rows" hidden="1" oldHidden="1">
    <formula>'GULF VIA XMN (GME)'!$4:$38</formula>
    <oldFormula>'GULF VIA XMN (GME)'!$4:$38</oldFormula>
  </rdn>
  <rcv guid="{1944FED4-C122-439C-B777-32A9B03BE78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9" sId="5" xfDxf="1" dxf="1">
    <oc r="G13" t="inlineStr">
      <is>
        <t>TBA</t>
      </is>
    </oc>
    <nc r="G13" t="inlineStr">
      <is>
        <t>XIN TAI CANG</t>
      </is>
    </nc>
    <ndxf>
      <font>
        <b/>
        <sz val="10"/>
        <color rgb="FFFF0000"/>
        <name val="Arial"/>
      </font>
      <alignment horizontal="left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" sId="5">
    <nc r="H13" t="inlineStr">
      <is>
        <t>257N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G13" start="0" length="0">
    <dxf>
      <font>
        <sz val="10"/>
        <color indexed="12"/>
        <name val="Arial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B6572CA8-2892-4C3C-8601-6A9B79C3A642}" name="pc" id="-819595829" dateTime="2021-07-20T08:17:27"/>
  <userInfo guid="{8F4247F8-C580-41BC-9631-570ED2D111DE}" name="Nguyen Hoai Chung" id="-145524726" dateTime="2021-08-02T14:24:0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2.bin"/><Relationship Id="rId13" Type="http://schemas.openxmlformats.org/officeDocument/2006/relationships/printerSettings" Target="../printerSettings/printerSettings227.bin"/><Relationship Id="rId18" Type="http://schemas.openxmlformats.org/officeDocument/2006/relationships/printerSettings" Target="../printerSettings/printerSettings232.bin"/><Relationship Id="rId26" Type="http://schemas.openxmlformats.org/officeDocument/2006/relationships/printerSettings" Target="../printerSettings/printerSettings240.bin"/><Relationship Id="rId3" Type="http://schemas.openxmlformats.org/officeDocument/2006/relationships/printerSettings" Target="../printerSettings/printerSettings217.bin"/><Relationship Id="rId21" Type="http://schemas.openxmlformats.org/officeDocument/2006/relationships/printerSettings" Target="../printerSettings/printerSettings235.bin"/><Relationship Id="rId7" Type="http://schemas.openxmlformats.org/officeDocument/2006/relationships/printerSettings" Target="../printerSettings/printerSettings221.bin"/><Relationship Id="rId12" Type="http://schemas.openxmlformats.org/officeDocument/2006/relationships/printerSettings" Target="../printerSettings/printerSettings226.bin"/><Relationship Id="rId17" Type="http://schemas.openxmlformats.org/officeDocument/2006/relationships/printerSettings" Target="../printerSettings/printerSettings231.bin"/><Relationship Id="rId25" Type="http://schemas.openxmlformats.org/officeDocument/2006/relationships/printerSettings" Target="../printerSettings/printerSettings239.bin"/><Relationship Id="rId2" Type="http://schemas.openxmlformats.org/officeDocument/2006/relationships/printerSettings" Target="../printerSettings/printerSettings216.bin"/><Relationship Id="rId16" Type="http://schemas.openxmlformats.org/officeDocument/2006/relationships/printerSettings" Target="../printerSettings/printerSettings230.bin"/><Relationship Id="rId20" Type="http://schemas.openxmlformats.org/officeDocument/2006/relationships/printerSettings" Target="../printerSettings/printerSettings234.bin"/><Relationship Id="rId1" Type="http://schemas.openxmlformats.org/officeDocument/2006/relationships/printerSettings" Target="../printerSettings/printerSettings215.bin"/><Relationship Id="rId6" Type="http://schemas.openxmlformats.org/officeDocument/2006/relationships/printerSettings" Target="../printerSettings/printerSettings220.bin"/><Relationship Id="rId11" Type="http://schemas.openxmlformats.org/officeDocument/2006/relationships/printerSettings" Target="../printerSettings/printerSettings225.bin"/><Relationship Id="rId24" Type="http://schemas.openxmlformats.org/officeDocument/2006/relationships/printerSettings" Target="../printerSettings/printerSettings238.bin"/><Relationship Id="rId5" Type="http://schemas.openxmlformats.org/officeDocument/2006/relationships/printerSettings" Target="../printerSettings/printerSettings219.bin"/><Relationship Id="rId15" Type="http://schemas.openxmlformats.org/officeDocument/2006/relationships/printerSettings" Target="../printerSettings/printerSettings229.bin"/><Relationship Id="rId23" Type="http://schemas.openxmlformats.org/officeDocument/2006/relationships/printerSettings" Target="../printerSettings/printerSettings237.bin"/><Relationship Id="rId10" Type="http://schemas.openxmlformats.org/officeDocument/2006/relationships/printerSettings" Target="../printerSettings/printerSettings224.bin"/><Relationship Id="rId19" Type="http://schemas.openxmlformats.org/officeDocument/2006/relationships/printerSettings" Target="../printerSettings/printerSettings233.bin"/><Relationship Id="rId4" Type="http://schemas.openxmlformats.org/officeDocument/2006/relationships/printerSettings" Target="../printerSettings/printerSettings218.bin"/><Relationship Id="rId9" Type="http://schemas.openxmlformats.org/officeDocument/2006/relationships/printerSettings" Target="../printerSettings/printerSettings223.bin"/><Relationship Id="rId14" Type="http://schemas.openxmlformats.org/officeDocument/2006/relationships/printerSettings" Target="../printerSettings/printerSettings228.bin"/><Relationship Id="rId22" Type="http://schemas.openxmlformats.org/officeDocument/2006/relationships/printerSettings" Target="../printerSettings/printerSettings236.bin"/><Relationship Id="rId27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13" Type="http://schemas.openxmlformats.org/officeDocument/2006/relationships/printerSettings" Target="../printerSettings/printerSettings253.bin"/><Relationship Id="rId18" Type="http://schemas.openxmlformats.org/officeDocument/2006/relationships/printerSettings" Target="../printerSettings/printerSettings258.bin"/><Relationship Id="rId26" Type="http://schemas.openxmlformats.org/officeDocument/2006/relationships/printerSettings" Target="../printerSettings/printerSettings266.bin"/><Relationship Id="rId3" Type="http://schemas.openxmlformats.org/officeDocument/2006/relationships/printerSettings" Target="../printerSettings/printerSettings243.bin"/><Relationship Id="rId21" Type="http://schemas.openxmlformats.org/officeDocument/2006/relationships/printerSettings" Target="../printerSettings/printerSettings261.bin"/><Relationship Id="rId7" Type="http://schemas.openxmlformats.org/officeDocument/2006/relationships/printerSettings" Target="../printerSettings/printerSettings247.bin"/><Relationship Id="rId12" Type="http://schemas.openxmlformats.org/officeDocument/2006/relationships/printerSettings" Target="../printerSettings/printerSettings252.bin"/><Relationship Id="rId17" Type="http://schemas.openxmlformats.org/officeDocument/2006/relationships/printerSettings" Target="../printerSettings/printerSettings257.bin"/><Relationship Id="rId25" Type="http://schemas.openxmlformats.org/officeDocument/2006/relationships/printerSettings" Target="../printerSettings/printerSettings265.bin"/><Relationship Id="rId2" Type="http://schemas.openxmlformats.org/officeDocument/2006/relationships/printerSettings" Target="../printerSettings/printerSettings242.bin"/><Relationship Id="rId16" Type="http://schemas.openxmlformats.org/officeDocument/2006/relationships/printerSettings" Target="../printerSettings/printerSettings256.bin"/><Relationship Id="rId20" Type="http://schemas.openxmlformats.org/officeDocument/2006/relationships/printerSettings" Target="../printerSettings/printerSettings260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11" Type="http://schemas.openxmlformats.org/officeDocument/2006/relationships/printerSettings" Target="../printerSettings/printerSettings251.bin"/><Relationship Id="rId24" Type="http://schemas.openxmlformats.org/officeDocument/2006/relationships/printerSettings" Target="../printerSettings/printerSettings264.bin"/><Relationship Id="rId5" Type="http://schemas.openxmlformats.org/officeDocument/2006/relationships/printerSettings" Target="../printerSettings/printerSettings245.bin"/><Relationship Id="rId15" Type="http://schemas.openxmlformats.org/officeDocument/2006/relationships/printerSettings" Target="../printerSettings/printerSettings255.bin"/><Relationship Id="rId23" Type="http://schemas.openxmlformats.org/officeDocument/2006/relationships/printerSettings" Target="../printerSettings/printerSettings263.bin"/><Relationship Id="rId10" Type="http://schemas.openxmlformats.org/officeDocument/2006/relationships/printerSettings" Target="../printerSettings/printerSettings250.bin"/><Relationship Id="rId19" Type="http://schemas.openxmlformats.org/officeDocument/2006/relationships/printerSettings" Target="../printerSettings/printerSettings259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Relationship Id="rId14" Type="http://schemas.openxmlformats.org/officeDocument/2006/relationships/printerSettings" Target="../printerSettings/printerSettings254.bin"/><Relationship Id="rId22" Type="http://schemas.openxmlformats.org/officeDocument/2006/relationships/printerSettings" Target="../printerSettings/printerSettings262.bin"/><Relationship Id="rId27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4.bin"/><Relationship Id="rId13" Type="http://schemas.openxmlformats.org/officeDocument/2006/relationships/printerSettings" Target="../printerSettings/printerSettings279.bin"/><Relationship Id="rId18" Type="http://schemas.openxmlformats.org/officeDocument/2006/relationships/printerSettings" Target="../printerSettings/printerSettings284.bin"/><Relationship Id="rId26" Type="http://schemas.openxmlformats.org/officeDocument/2006/relationships/printerSettings" Target="../printerSettings/printerSettings292.bin"/><Relationship Id="rId3" Type="http://schemas.openxmlformats.org/officeDocument/2006/relationships/printerSettings" Target="../printerSettings/printerSettings269.bin"/><Relationship Id="rId21" Type="http://schemas.openxmlformats.org/officeDocument/2006/relationships/printerSettings" Target="../printerSettings/printerSettings287.bin"/><Relationship Id="rId7" Type="http://schemas.openxmlformats.org/officeDocument/2006/relationships/printerSettings" Target="../printerSettings/printerSettings273.bin"/><Relationship Id="rId12" Type="http://schemas.openxmlformats.org/officeDocument/2006/relationships/printerSettings" Target="../printerSettings/printerSettings278.bin"/><Relationship Id="rId17" Type="http://schemas.openxmlformats.org/officeDocument/2006/relationships/printerSettings" Target="../printerSettings/printerSettings283.bin"/><Relationship Id="rId25" Type="http://schemas.openxmlformats.org/officeDocument/2006/relationships/printerSettings" Target="../printerSettings/printerSettings291.bin"/><Relationship Id="rId2" Type="http://schemas.openxmlformats.org/officeDocument/2006/relationships/printerSettings" Target="../printerSettings/printerSettings268.bin"/><Relationship Id="rId16" Type="http://schemas.openxmlformats.org/officeDocument/2006/relationships/printerSettings" Target="../printerSettings/printerSettings282.bin"/><Relationship Id="rId20" Type="http://schemas.openxmlformats.org/officeDocument/2006/relationships/printerSettings" Target="../printerSettings/printerSettings286.bin"/><Relationship Id="rId1" Type="http://schemas.openxmlformats.org/officeDocument/2006/relationships/printerSettings" Target="../printerSettings/printerSettings267.bin"/><Relationship Id="rId6" Type="http://schemas.openxmlformats.org/officeDocument/2006/relationships/printerSettings" Target="../printerSettings/printerSettings272.bin"/><Relationship Id="rId11" Type="http://schemas.openxmlformats.org/officeDocument/2006/relationships/printerSettings" Target="../printerSettings/printerSettings277.bin"/><Relationship Id="rId24" Type="http://schemas.openxmlformats.org/officeDocument/2006/relationships/printerSettings" Target="../printerSettings/printerSettings290.bin"/><Relationship Id="rId5" Type="http://schemas.openxmlformats.org/officeDocument/2006/relationships/printerSettings" Target="../printerSettings/printerSettings271.bin"/><Relationship Id="rId15" Type="http://schemas.openxmlformats.org/officeDocument/2006/relationships/printerSettings" Target="../printerSettings/printerSettings281.bin"/><Relationship Id="rId23" Type="http://schemas.openxmlformats.org/officeDocument/2006/relationships/printerSettings" Target="../printerSettings/printerSettings289.bin"/><Relationship Id="rId10" Type="http://schemas.openxmlformats.org/officeDocument/2006/relationships/printerSettings" Target="../printerSettings/printerSettings276.bin"/><Relationship Id="rId19" Type="http://schemas.openxmlformats.org/officeDocument/2006/relationships/printerSettings" Target="../printerSettings/printerSettings285.bin"/><Relationship Id="rId4" Type="http://schemas.openxmlformats.org/officeDocument/2006/relationships/printerSettings" Target="../printerSettings/printerSettings270.bin"/><Relationship Id="rId9" Type="http://schemas.openxmlformats.org/officeDocument/2006/relationships/printerSettings" Target="../printerSettings/printerSettings275.bin"/><Relationship Id="rId14" Type="http://schemas.openxmlformats.org/officeDocument/2006/relationships/printerSettings" Target="../printerSettings/printerSettings280.bin"/><Relationship Id="rId22" Type="http://schemas.openxmlformats.org/officeDocument/2006/relationships/printerSettings" Target="../printerSettings/printerSettings288.bin"/><Relationship Id="rId27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0.bin"/><Relationship Id="rId13" Type="http://schemas.openxmlformats.org/officeDocument/2006/relationships/printerSettings" Target="../printerSettings/printerSettings305.bin"/><Relationship Id="rId18" Type="http://schemas.openxmlformats.org/officeDocument/2006/relationships/printerSettings" Target="../printerSettings/printerSettings310.bin"/><Relationship Id="rId26" Type="http://schemas.openxmlformats.org/officeDocument/2006/relationships/printerSettings" Target="../printerSettings/printerSettings318.bin"/><Relationship Id="rId3" Type="http://schemas.openxmlformats.org/officeDocument/2006/relationships/printerSettings" Target="../printerSettings/printerSettings295.bin"/><Relationship Id="rId21" Type="http://schemas.openxmlformats.org/officeDocument/2006/relationships/printerSettings" Target="../printerSettings/printerSettings313.bin"/><Relationship Id="rId7" Type="http://schemas.openxmlformats.org/officeDocument/2006/relationships/printerSettings" Target="../printerSettings/printerSettings299.bin"/><Relationship Id="rId12" Type="http://schemas.openxmlformats.org/officeDocument/2006/relationships/printerSettings" Target="../printerSettings/printerSettings304.bin"/><Relationship Id="rId17" Type="http://schemas.openxmlformats.org/officeDocument/2006/relationships/printerSettings" Target="../printerSettings/printerSettings309.bin"/><Relationship Id="rId25" Type="http://schemas.openxmlformats.org/officeDocument/2006/relationships/printerSettings" Target="../printerSettings/printerSettings317.bin"/><Relationship Id="rId2" Type="http://schemas.openxmlformats.org/officeDocument/2006/relationships/printerSettings" Target="../printerSettings/printerSettings294.bin"/><Relationship Id="rId16" Type="http://schemas.openxmlformats.org/officeDocument/2006/relationships/printerSettings" Target="../printerSettings/printerSettings308.bin"/><Relationship Id="rId20" Type="http://schemas.openxmlformats.org/officeDocument/2006/relationships/printerSettings" Target="../printerSettings/printerSettings312.bin"/><Relationship Id="rId1" Type="http://schemas.openxmlformats.org/officeDocument/2006/relationships/printerSettings" Target="../printerSettings/printerSettings293.bin"/><Relationship Id="rId6" Type="http://schemas.openxmlformats.org/officeDocument/2006/relationships/printerSettings" Target="../printerSettings/printerSettings298.bin"/><Relationship Id="rId11" Type="http://schemas.openxmlformats.org/officeDocument/2006/relationships/printerSettings" Target="../printerSettings/printerSettings303.bin"/><Relationship Id="rId24" Type="http://schemas.openxmlformats.org/officeDocument/2006/relationships/printerSettings" Target="../printerSettings/printerSettings316.bin"/><Relationship Id="rId5" Type="http://schemas.openxmlformats.org/officeDocument/2006/relationships/printerSettings" Target="../printerSettings/printerSettings297.bin"/><Relationship Id="rId15" Type="http://schemas.openxmlformats.org/officeDocument/2006/relationships/printerSettings" Target="../printerSettings/printerSettings307.bin"/><Relationship Id="rId23" Type="http://schemas.openxmlformats.org/officeDocument/2006/relationships/printerSettings" Target="../printerSettings/printerSettings315.bin"/><Relationship Id="rId10" Type="http://schemas.openxmlformats.org/officeDocument/2006/relationships/printerSettings" Target="../printerSettings/printerSettings302.bin"/><Relationship Id="rId19" Type="http://schemas.openxmlformats.org/officeDocument/2006/relationships/printerSettings" Target="../printerSettings/printerSettings311.bin"/><Relationship Id="rId4" Type="http://schemas.openxmlformats.org/officeDocument/2006/relationships/printerSettings" Target="../printerSettings/printerSettings296.bin"/><Relationship Id="rId9" Type="http://schemas.openxmlformats.org/officeDocument/2006/relationships/printerSettings" Target="../printerSettings/printerSettings301.bin"/><Relationship Id="rId14" Type="http://schemas.openxmlformats.org/officeDocument/2006/relationships/printerSettings" Target="../printerSettings/printerSettings306.bin"/><Relationship Id="rId22" Type="http://schemas.openxmlformats.org/officeDocument/2006/relationships/printerSettings" Target="../printerSettings/printerSettings314.bin"/><Relationship Id="rId27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6.bin"/><Relationship Id="rId13" Type="http://schemas.openxmlformats.org/officeDocument/2006/relationships/printerSettings" Target="../printerSettings/printerSettings331.bin"/><Relationship Id="rId18" Type="http://schemas.openxmlformats.org/officeDocument/2006/relationships/printerSettings" Target="../printerSettings/printerSettings336.bin"/><Relationship Id="rId26" Type="http://schemas.openxmlformats.org/officeDocument/2006/relationships/printerSettings" Target="../printerSettings/printerSettings344.bin"/><Relationship Id="rId3" Type="http://schemas.openxmlformats.org/officeDocument/2006/relationships/printerSettings" Target="../printerSettings/printerSettings321.bin"/><Relationship Id="rId21" Type="http://schemas.openxmlformats.org/officeDocument/2006/relationships/printerSettings" Target="../printerSettings/printerSettings339.bin"/><Relationship Id="rId7" Type="http://schemas.openxmlformats.org/officeDocument/2006/relationships/printerSettings" Target="../printerSettings/printerSettings325.bin"/><Relationship Id="rId12" Type="http://schemas.openxmlformats.org/officeDocument/2006/relationships/printerSettings" Target="../printerSettings/printerSettings330.bin"/><Relationship Id="rId17" Type="http://schemas.openxmlformats.org/officeDocument/2006/relationships/printerSettings" Target="../printerSettings/printerSettings335.bin"/><Relationship Id="rId25" Type="http://schemas.openxmlformats.org/officeDocument/2006/relationships/printerSettings" Target="../printerSettings/printerSettings343.bin"/><Relationship Id="rId2" Type="http://schemas.openxmlformats.org/officeDocument/2006/relationships/printerSettings" Target="../printerSettings/printerSettings320.bin"/><Relationship Id="rId16" Type="http://schemas.openxmlformats.org/officeDocument/2006/relationships/printerSettings" Target="../printerSettings/printerSettings334.bin"/><Relationship Id="rId20" Type="http://schemas.openxmlformats.org/officeDocument/2006/relationships/printerSettings" Target="../printerSettings/printerSettings338.bin"/><Relationship Id="rId1" Type="http://schemas.openxmlformats.org/officeDocument/2006/relationships/printerSettings" Target="../printerSettings/printerSettings319.bin"/><Relationship Id="rId6" Type="http://schemas.openxmlformats.org/officeDocument/2006/relationships/printerSettings" Target="../printerSettings/printerSettings324.bin"/><Relationship Id="rId11" Type="http://schemas.openxmlformats.org/officeDocument/2006/relationships/printerSettings" Target="../printerSettings/printerSettings329.bin"/><Relationship Id="rId24" Type="http://schemas.openxmlformats.org/officeDocument/2006/relationships/printerSettings" Target="../printerSettings/printerSettings342.bin"/><Relationship Id="rId5" Type="http://schemas.openxmlformats.org/officeDocument/2006/relationships/printerSettings" Target="../printerSettings/printerSettings323.bin"/><Relationship Id="rId15" Type="http://schemas.openxmlformats.org/officeDocument/2006/relationships/printerSettings" Target="../printerSettings/printerSettings333.bin"/><Relationship Id="rId23" Type="http://schemas.openxmlformats.org/officeDocument/2006/relationships/printerSettings" Target="../printerSettings/printerSettings341.bin"/><Relationship Id="rId10" Type="http://schemas.openxmlformats.org/officeDocument/2006/relationships/printerSettings" Target="../printerSettings/printerSettings328.bin"/><Relationship Id="rId19" Type="http://schemas.openxmlformats.org/officeDocument/2006/relationships/printerSettings" Target="../printerSettings/printerSettings337.bin"/><Relationship Id="rId4" Type="http://schemas.openxmlformats.org/officeDocument/2006/relationships/printerSettings" Target="../printerSettings/printerSettings322.bin"/><Relationship Id="rId9" Type="http://schemas.openxmlformats.org/officeDocument/2006/relationships/printerSettings" Target="../printerSettings/printerSettings327.bin"/><Relationship Id="rId14" Type="http://schemas.openxmlformats.org/officeDocument/2006/relationships/printerSettings" Target="../printerSettings/printerSettings332.bin"/><Relationship Id="rId22" Type="http://schemas.openxmlformats.org/officeDocument/2006/relationships/printerSettings" Target="../printerSettings/printerSettings340.bin"/><Relationship Id="rId27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2.bin"/><Relationship Id="rId13" Type="http://schemas.openxmlformats.org/officeDocument/2006/relationships/printerSettings" Target="../printerSettings/printerSettings357.bin"/><Relationship Id="rId18" Type="http://schemas.openxmlformats.org/officeDocument/2006/relationships/printerSettings" Target="../printerSettings/printerSettings362.bin"/><Relationship Id="rId26" Type="http://schemas.openxmlformats.org/officeDocument/2006/relationships/printerSettings" Target="../printerSettings/printerSettings370.bin"/><Relationship Id="rId3" Type="http://schemas.openxmlformats.org/officeDocument/2006/relationships/printerSettings" Target="../printerSettings/printerSettings347.bin"/><Relationship Id="rId21" Type="http://schemas.openxmlformats.org/officeDocument/2006/relationships/printerSettings" Target="../printerSettings/printerSettings365.bin"/><Relationship Id="rId7" Type="http://schemas.openxmlformats.org/officeDocument/2006/relationships/printerSettings" Target="../printerSettings/printerSettings351.bin"/><Relationship Id="rId12" Type="http://schemas.openxmlformats.org/officeDocument/2006/relationships/printerSettings" Target="../printerSettings/printerSettings356.bin"/><Relationship Id="rId17" Type="http://schemas.openxmlformats.org/officeDocument/2006/relationships/printerSettings" Target="../printerSettings/printerSettings361.bin"/><Relationship Id="rId25" Type="http://schemas.openxmlformats.org/officeDocument/2006/relationships/printerSettings" Target="../printerSettings/printerSettings369.bin"/><Relationship Id="rId2" Type="http://schemas.openxmlformats.org/officeDocument/2006/relationships/printerSettings" Target="../printerSettings/printerSettings346.bin"/><Relationship Id="rId16" Type="http://schemas.openxmlformats.org/officeDocument/2006/relationships/printerSettings" Target="../printerSettings/printerSettings360.bin"/><Relationship Id="rId20" Type="http://schemas.openxmlformats.org/officeDocument/2006/relationships/printerSettings" Target="../printerSettings/printerSettings364.bin"/><Relationship Id="rId1" Type="http://schemas.openxmlformats.org/officeDocument/2006/relationships/printerSettings" Target="../printerSettings/printerSettings345.bin"/><Relationship Id="rId6" Type="http://schemas.openxmlformats.org/officeDocument/2006/relationships/printerSettings" Target="../printerSettings/printerSettings350.bin"/><Relationship Id="rId11" Type="http://schemas.openxmlformats.org/officeDocument/2006/relationships/printerSettings" Target="../printerSettings/printerSettings355.bin"/><Relationship Id="rId24" Type="http://schemas.openxmlformats.org/officeDocument/2006/relationships/printerSettings" Target="../printerSettings/printerSettings368.bin"/><Relationship Id="rId5" Type="http://schemas.openxmlformats.org/officeDocument/2006/relationships/printerSettings" Target="../printerSettings/printerSettings349.bin"/><Relationship Id="rId15" Type="http://schemas.openxmlformats.org/officeDocument/2006/relationships/printerSettings" Target="../printerSettings/printerSettings359.bin"/><Relationship Id="rId23" Type="http://schemas.openxmlformats.org/officeDocument/2006/relationships/printerSettings" Target="../printerSettings/printerSettings367.bin"/><Relationship Id="rId10" Type="http://schemas.openxmlformats.org/officeDocument/2006/relationships/printerSettings" Target="../printerSettings/printerSettings354.bin"/><Relationship Id="rId19" Type="http://schemas.openxmlformats.org/officeDocument/2006/relationships/printerSettings" Target="../printerSettings/printerSettings363.bin"/><Relationship Id="rId4" Type="http://schemas.openxmlformats.org/officeDocument/2006/relationships/printerSettings" Target="../printerSettings/printerSettings348.bin"/><Relationship Id="rId9" Type="http://schemas.openxmlformats.org/officeDocument/2006/relationships/printerSettings" Target="../printerSettings/printerSettings353.bin"/><Relationship Id="rId14" Type="http://schemas.openxmlformats.org/officeDocument/2006/relationships/printerSettings" Target="../printerSettings/printerSettings358.bin"/><Relationship Id="rId22" Type="http://schemas.openxmlformats.org/officeDocument/2006/relationships/printerSettings" Target="../printerSettings/printerSettings366.bin"/><Relationship Id="rId27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8.bin"/><Relationship Id="rId13" Type="http://schemas.openxmlformats.org/officeDocument/2006/relationships/printerSettings" Target="../printerSettings/printerSettings383.bin"/><Relationship Id="rId18" Type="http://schemas.openxmlformats.org/officeDocument/2006/relationships/printerSettings" Target="../printerSettings/printerSettings388.bin"/><Relationship Id="rId26" Type="http://schemas.openxmlformats.org/officeDocument/2006/relationships/printerSettings" Target="../printerSettings/printerSettings396.bin"/><Relationship Id="rId3" Type="http://schemas.openxmlformats.org/officeDocument/2006/relationships/printerSettings" Target="../printerSettings/printerSettings373.bin"/><Relationship Id="rId21" Type="http://schemas.openxmlformats.org/officeDocument/2006/relationships/printerSettings" Target="../printerSettings/printerSettings391.bin"/><Relationship Id="rId7" Type="http://schemas.openxmlformats.org/officeDocument/2006/relationships/printerSettings" Target="../printerSettings/printerSettings377.bin"/><Relationship Id="rId12" Type="http://schemas.openxmlformats.org/officeDocument/2006/relationships/printerSettings" Target="../printerSettings/printerSettings382.bin"/><Relationship Id="rId17" Type="http://schemas.openxmlformats.org/officeDocument/2006/relationships/printerSettings" Target="../printerSettings/printerSettings387.bin"/><Relationship Id="rId25" Type="http://schemas.openxmlformats.org/officeDocument/2006/relationships/printerSettings" Target="../printerSettings/printerSettings395.bin"/><Relationship Id="rId2" Type="http://schemas.openxmlformats.org/officeDocument/2006/relationships/printerSettings" Target="../printerSettings/printerSettings372.bin"/><Relationship Id="rId16" Type="http://schemas.openxmlformats.org/officeDocument/2006/relationships/printerSettings" Target="../printerSettings/printerSettings386.bin"/><Relationship Id="rId20" Type="http://schemas.openxmlformats.org/officeDocument/2006/relationships/printerSettings" Target="../printerSettings/printerSettings390.bin"/><Relationship Id="rId1" Type="http://schemas.openxmlformats.org/officeDocument/2006/relationships/printerSettings" Target="../printerSettings/printerSettings371.bin"/><Relationship Id="rId6" Type="http://schemas.openxmlformats.org/officeDocument/2006/relationships/printerSettings" Target="../printerSettings/printerSettings376.bin"/><Relationship Id="rId11" Type="http://schemas.openxmlformats.org/officeDocument/2006/relationships/printerSettings" Target="../printerSettings/printerSettings381.bin"/><Relationship Id="rId24" Type="http://schemas.openxmlformats.org/officeDocument/2006/relationships/printerSettings" Target="../printerSettings/printerSettings394.bin"/><Relationship Id="rId5" Type="http://schemas.openxmlformats.org/officeDocument/2006/relationships/printerSettings" Target="../printerSettings/printerSettings375.bin"/><Relationship Id="rId15" Type="http://schemas.openxmlformats.org/officeDocument/2006/relationships/printerSettings" Target="../printerSettings/printerSettings385.bin"/><Relationship Id="rId23" Type="http://schemas.openxmlformats.org/officeDocument/2006/relationships/printerSettings" Target="../printerSettings/printerSettings393.bin"/><Relationship Id="rId10" Type="http://schemas.openxmlformats.org/officeDocument/2006/relationships/printerSettings" Target="../printerSettings/printerSettings380.bin"/><Relationship Id="rId19" Type="http://schemas.openxmlformats.org/officeDocument/2006/relationships/printerSettings" Target="../printerSettings/printerSettings389.bin"/><Relationship Id="rId4" Type="http://schemas.openxmlformats.org/officeDocument/2006/relationships/printerSettings" Target="../printerSettings/printerSettings374.bin"/><Relationship Id="rId9" Type="http://schemas.openxmlformats.org/officeDocument/2006/relationships/printerSettings" Target="../printerSettings/printerSettings379.bin"/><Relationship Id="rId14" Type="http://schemas.openxmlformats.org/officeDocument/2006/relationships/printerSettings" Target="../printerSettings/printerSettings384.bin"/><Relationship Id="rId22" Type="http://schemas.openxmlformats.org/officeDocument/2006/relationships/printerSettings" Target="../printerSettings/printerSettings392.bin"/><Relationship Id="rId27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Relationship Id="rId27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13" Type="http://schemas.openxmlformats.org/officeDocument/2006/relationships/printerSettings" Target="../printerSettings/printerSettings91.bin"/><Relationship Id="rId18" Type="http://schemas.openxmlformats.org/officeDocument/2006/relationships/printerSettings" Target="../printerSettings/printerSettings96.bin"/><Relationship Id="rId26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81.bin"/><Relationship Id="rId21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85.bin"/><Relationship Id="rId12" Type="http://schemas.openxmlformats.org/officeDocument/2006/relationships/printerSettings" Target="../printerSettings/printerSettings90.bin"/><Relationship Id="rId17" Type="http://schemas.openxmlformats.org/officeDocument/2006/relationships/printerSettings" Target="../printerSettings/printerSettings95.bin"/><Relationship Id="rId25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80.bin"/><Relationship Id="rId16" Type="http://schemas.openxmlformats.org/officeDocument/2006/relationships/printerSettings" Target="../printerSettings/printerSettings94.bin"/><Relationship Id="rId20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24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83.bin"/><Relationship Id="rId15" Type="http://schemas.openxmlformats.org/officeDocument/2006/relationships/printerSettings" Target="../printerSettings/printerSettings93.bin"/><Relationship Id="rId23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88.bin"/><Relationship Id="rId19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Relationship Id="rId14" Type="http://schemas.openxmlformats.org/officeDocument/2006/relationships/printerSettings" Target="../printerSettings/printerSettings92.bin"/><Relationship Id="rId22" Type="http://schemas.openxmlformats.org/officeDocument/2006/relationships/printerSettings" Target="../printerSettings/printerSettings100.bin"/><Relationship Id="rId27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9.bin"/><Relationship Id="rId10" Type="http://schemas.openxmlformats.org/officeDocument/2006/relationships/drawing" Target="../drawings/drawing5.xml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1.bin"/><Relationship Id="rId13" Type="http://schemas.openxmlformats.org/officeDocument/2006/relationships/printerSettings" Target="../printerSettings/printerSettings126.bin"/><Relationship Id="rId18" Type="http://schemas.openxmlformats.org/officeDocument/2006/relationships/printerSettings" Target="../printerSettings/printerSettings131.bin"/><Relationship Id="rId26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16.bin"/><Relationship Id="rId21" Type="http://schemas.openxmlformats.org/officeDocument/2006/relationships/printerSettings" Target="../printerSettings/printerSettings134.bin"/><Relationship Id="rId7" Type="http://schemas.openxmlformats.org/officeDocument/2006/relationships/printerSettings" Target="../printerSettings/printerSettings120.bin"/><Relationship Id="rId12" Type="http://schemas.openxmlformats.org/officeDocument/2006/relationships/printerSettings" Target="../printerSettings/printerSettings125.bin"/><Relationship Id="rId17" Type="http://schemas.openxmlformats.org/officeDocument/2006/relationships/printerSettings" Target="../printerSettings/printerSettings130.bin"/><Relationship Id="rId25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15.bin"/><Relationship Id="rId16" Type="http://schemas.openxmlformats.org/officeDocument/2006/relationships/printerSettings" Target="../printerSettings/printerSettings129.bin"/><Relationship Id="rId20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14.bin"/><Relationship Id="rId6" Type="http://schemas.openxmlformats.org/officeDocument/2006/relationships/printerSettings" Target="../printerSettings/printerSettings119.bin"/><Relationship Id="rId11" Type="http://schemas.openxmlformats.org/officeDocument/2006/relationships/printerSettings" Target="../printerSettings/printerSettings124.bin"/><Relationship Id="rId24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18.bin"/><Relationship Id="rId15" Type="http://schemas.openxmlformats.org/officeDocument/2006/relationships/printerSettings" Target="../printerSettings/printerSettings128.bin"/><Relationship Id="rId23" Type="http://schemas.openxmlformats.org/officeDocument/2006/relationships/printerSettings" Target="../printerSettings/printerSettings136.bin"/><Relationship Id="rId10" Type="http://schemas.openxmlformats.org/officeDocument/2006/relationships/printerSettings" Target="../printerSettings/printerSettings123.bin"/><Relationship Id="rId19" Type="http://schemas.openxmlformats.org/officeDocument/2006/relationships/printerSettings" Target="../printerSettings/printerSettings132.bin"/><Relationship Id="rId4" Type="http://schemas.openxmlformats.org/officeDocument/2006/relationships/printerSettings" Target="../printerSettings/printerSettings117.bin"/><Relationship Id="rId9" Type="http://schemas.openxmlformats.org/officeDocument/2006/relationships/printerSettings" Target="../printerSettings/printerSettings122.bin"/><Relationship Id="rId14" Type="http://schemas.openxmlformats.org/officeDocument/2006/relationships/printerSettings" Target="../printerSettings/printerSettings127.bin"/><Relationship Id="rId22" Type="http://schemas.openxmlformats.org/officeDocument/2006/relationships/printerSettings" Target="../printerSettings/printerSettings135.bin"/><Relationship Id="rId27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7.bin"/><Relationship Id="rId13" Type="http://schemas.openxmlformats.org/officeDocument/2006/relationships/printerSettings" Target="../printerSettings/printerSettings152.bin"/><Relationship Id="rId18" Type="http://schemas.openxmlformats.org/officeDocument/2006/relationships/printerSettings" Target="../printerSettings/printerSettings157.bin"/><Relationship Id="rId26" Type="http://schemas.openxmlformats.org/officeDocument/2006/relationships/printerSettings" Target="../printerSettings/printerSettings165.bin"/><Relationship Id="rId3" Type="http://schemas.openxmlformats.org/officeDocument/2006/relationships/printerSettings" Target="../printerSettings/printerSettings142.bin"/><Relationship Id="rId21" Type="http://schemas.openxmlformats.org/officeDocument/2006/relationships/printerSettings" Target="../printerSettings/printerSettings160.bin"/><Relationship Id="rId7" Type="http://schemas.openxmlformats.org/officeDocument/2006/relationships/printerSettings" Target="../printerSettings/printerSettings146.bin"/><Relationship Id="rId12" Type="http://schemas.openxmlformats.org/officeDocument/2006/relationships/printerSettings" Target="../printerSettings/printerSettings151.bin"/><Relationship Id="rId17" Type="http://schemas.openxmlformats.org/officeDocument/2006/relationships/printerSettings" Target="../printerSettings/printerSettings156.bin"/><Relationship Id="rId25" Type="http://schemas.openxmlformats.org/officeDocument/2006/relationships/printerSettings" Target="../printerSettings/printerSettings164.bin"/><Relationship Id="rId2" Type="http://schemas.openxmlformats.org/officeDocument/2006/relationships/printerSettings" Target="../printerSettings/printerSettings141.bin"/><Relationship Id="rId16" Type="http://schemas.openxmlformats.org/officeDocument/2006/relationships/printerSettings" Target="../printerSettings/printerSettings155.bin"/><Relationship Id="rId20" Type="http://schemas.openxmlformats.org/officeDocument/2006/relationships/printerSettings" Target="../printerSettings/printerSettings159.bin"/><Relationship Id="rId1" Type="http://schemas.openxmlformats.org/officeDocument/2006/relationships/printerSettings" Target="../printerSettings/printerSettings140.bin"/><Relationship Id="rId6" Type="http://schemas.openxmlformats.org/officeDocument/2006/relationships/printerSettings" Target="../printerSettings/printerSettings145.bin"/><Relationship Id="rId11" Type="http://schemas.openxmlformats.org/officeDocument/2006/relationships/printerSettings" Target="../printerSettings/printerSettings150.bin"/><Relationship Id="rId24" Type="http://schemas.openxmlformats.org/officeDocument/2006/relationships/printerSettings" Target="../printerSettings/printerSettings163.bin"/><Relationship Id="rId5" Type="http://schemas.openxmlformats.org/officeDocument/2006/relationships/printerSettings" Target="../printerSettings/printerSettings144.bin"/><Relationship Id="rId15" Type="http://schemas.openxmlformats.org/officeDocument/2006/relationships/printerSettings" Target="../printerSettings/printerSettings154.bin"/><Relationship Id="rId23" Type="http://schemas.openxmlformats.org/officeDocument/2006/relationships/printerSettings" Target="../printerSettings/printerSettings162.bin"/><Relationship Id="rId10" Type="http://schemas.openxmlformats.org/officeDocument/2006/relationships/printerSettings" Target="../printerSettings/printerSettings149.bin"/><Relationship Id="rId19" Type="http://schemas.openxmlformats.org/officeDocument/2006/relationships/printerSettings" Target="../printerSettings/printerSettings158.bin"/><Relationship Id="rId4" Type="http://schemas.openxmlformats.org/officeDocument/2006/relationships/printerSettings" Target="../printerSettings/printerSettings143.bin"/><Relationship Id="rId9" Type="http://schemas.openxmlformats.org/officeDocument/2006/relationships/printerSettings" Target="../printerSettings/printerSettings148.bin"/><Relationship Id="rId14" Type="http://schemas.openxmlformats.org/officeDocument/2006/relationships/printerSettings" Target="../printerSettings/printerSettings153.bin"/><Relationship Id="rId22" Type="http://schemas.openxmlformats.org/officeDocument/2006/relationships/printerSettings" Target="../printerSettings/printerSettings161.bin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13" Type="http://schemas.openxmlformats.org/officeDocument/2006/relationships/printerSettings" Target="../printerSettings/printerSettings178.bin"/><Relationship Id="rId18" Type="http://schemas.openxmlformats.org/officeDocument/2006/relationships/printerSettings" Target="../printerSettings/printerSettings183.bin"/><Relationship Id="rId26" Type="http://schemas.openxmlformats.org/officeDocument/2006/relationships/printerSettings" Target="../printerSettings/printerSettings191.bin"/><Relationship Id="rId3" Type="http://schemas.openxmlformats.org/officeDocument/2006/relationships/printerSettings" Target="../printerSettings/printerSettings168.bin"/><Relationship Id="rId21" Type="http://schemas.openxmlformats.org/officeDocument/2006/relationships/printerSettings" Target="../printerSettings/printerSettings186.bin"/><Relationship Id="rId7" Type="http://schemas.openxmlformats.org/officeDocument/2006/relationships/printerSettings" Target="../printerSettings/printerSettings172.bin"/><Relationship Id="rId12" Type="http://schemas.openxmlformats.org/officeDocument/2006/relationships/printerSettings" Target="../printerSettings/printerSettings177.bin"/><Relationship Id="rId17" Type="http://schemas.openxmlformats.org/officeDocument/2006/relationships/printerSettings" Target="../printerSettings/printerSettings182.bin"/><Relationship Id="rId25" Type="http://schemas.openxmlformats.org/officeDocument/2006/relationships/printerSettings" Target="../printerSettings/printerSettings190.bin"/><Relationship Id="rId2" Type="http://schemas.openxmlformats.org/officeDocument/2006/relationships/printerSettings" Target="../printerSettings/printerSettings167.bin"/><Relationship Id="rId16" Type="http://schemas.openxmlformats.org/officeDocument/2006/relationships/printerSettings" Target="../printerSettings/printerSettings181.bin"/><Relationship Id="rId20" Type="http://schemas.openxmlformats.org/officeDocument/2006/relationships/printerSettings" Target="../printerSettings/printerSettings185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24" Type="http://schemas.openxmlformats.org/officeDocument/2006/relationships/printerSettings" Target="../printerSettings/printerSettings189.bin"/><Relationship Id="rId5" Type="http://schemas.openxmlformats.org/officeDocument/2006/relationships/printerSettings" Target="../printerSettings/printerSettings170.bin"/><Relationship Id="rId15" Type="http://schemas.openxmlformats.org/officeDocument/2006/relationships/printerSettings" Target="../printerSettings/printerSettings180.bin"/><Relationship Id="rId23" Type="http://schemas.openxmlformats.org/officeDocument/2006/relationships/printerSettings" Target="../printerSettings/printerSettings188.bin"/><Relationship Id="rId10" Type="http://schemas.openxmlformats.org/officeDocument/2006/relationships/printerSettings" Target="../printerSettings/printerSettings175.bin"/><Relationship Id="rId19" Type="http://schemas.openxmlformats.org/officeDocument/2006/relationships/printerSettings" Target="../printerSettings/printerSettings184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Relationship Id="rId14" Type="http://schemas.openxmlformats.org/officeDocument/2006/relationships/printerSettings" Target="../printerSettings/printerSettings179.bin"/><Relationship Id="rId22" Type="http://schemas.openxmlformats.org/officeDocument/2006/relationships/printerSettings" Target="../printerSettings/printerSettings187.bin"/><Relationship Id="rId27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9.bin"/><Relationship Id="rId13" Type="http://schemas.openxmlformats.org/officeDocument/2006/relationships/printerSettings" Target="../printerSettings/printerSettings204.bin"/><Relationship Id="rId18" Type="http://schemas.openxmlformats.org/officeDocument/2006/relationships/printerSettings" Target="../printerSettings/printerSettings209.bin"/><Relationship Id="rId3" Type="http://schemas.openxmlformats.org/officeDocument/2006/relationships/printerSettings" Target="../printerSettings/printerSettings194.bin"/><Relationship Id="rId21" Type="http://schemas.openxmlformats.org/officeDocument/2006/relationships/printerSettings" Target="../printerSettings/printerSettings212.bin"/><Relationship Id="rId7" Type="http://schemas.openxmlformats.org/officeDocument/2006/relationships/printerSettings" Target="../printerSettings/printerSettings198.bin"/><Relationship Id="rId12" Type="http://schemas.openxmlformats.org/officeDocument/2006/relationships/printerSettings" Target="../printerSettings/printerSettings203.bin"/><Relationship Id="rId17" Type="http://schemas.openxmlformats.org/officeDocument/2006/relationships/printerSettings" Target="../printerSettings/printerSettings208.bin"/><Relationship Id="rId2" Type="http://schemas.openxmlformats.org/officeDocument/2006/relationships/printerSettings" Target="../printerSettings/printerSettings193.bin"/><Relationship Id="rId16" Type="http://schemas.openxmlformats.org/officeDocument/2006/relationships/printerSettings" Target="../printerSettings/printerSettings207.bin"/><Relationship Id="rId20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192.bin"/><Relationship Id="rId6" Type="http://schemas.openxmlformats.org/officeDocument/2006/relationships/printerSettings" Target="../printerSettings/printerSettings197.bin"/><Relationship Id="rId11" Type="http://schemas.openxmlformats.org/officeDocument/2006/relationships/printerSettings" Target="../printerSettings/printerSettings202.bin"/><Relationship Id="rId24" Type="http://schemas.openxmlformats.org/officeDocument/2006/relationships/drawing" Target="../drawings/drawing9.xml"/><Relationship Id="rId5" Type="http://schemas.openxmlformats.org/officeDocument/2006/relationships/printerSettings" Target="../printerSettings/printerSettings196.bin"/><Relationship Id="rId15" Type="http://schemas.openxmlformats.org/officeDocument/2006/relationships/printerSettings" Target="../printerSettings/printerSettings206.bin"/><Relationship Id="rId23" Type="http://schemas.openxmlformats.org/officeDocument/2006/relationships/printerSettings" Target="../printerSettings/printerSettings214.bin"/><Relationship Id="rId10" Type="http://schemas.openxmlformats.org/officeDocument/2006/relationships/printerSettings" Target="../printerSettings/printerSettings201.bin"/><Relationship Id="rId19" Type="http://schemas.openxmlformats.org/officeDocument/2006/relationships/printerSettings" Target="../printerSettings/printerSettings210.bin"/><Relationship Id="rId4" Type="http://schemas.openxmlformats.org/officeDocument/2006/relationships/printerSettings" Target="../printerSettings/printerSettings195.bin"/><Relationship Id="rId9" Type="http://schemas.openxmlformats.org/officeDocument/2006/relationships/printerSettings" Target="../printerSettings/printerSettings200.bin"/><Relationship Id="rId14" Type="http://schemas.openxmlformats.org/officeDocument/2006/relationships/printerSettings" Target="../printerSettings/printerSettings205.bin"/><Relationship Id="rId22" Type="http://schemas.openxmlformats.org/officeDocument/2006/relationships/printerSettings" Target="../printerSettings/printerSettings2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showGridLines="0" topLeftCell="A7" zoomScaleNormal="100" zoomScalePageLayoutView="60" workbookViewId="0">
      <selection activeCell="A13" sqref="A13"/>
    </sheetView>
  </sheetViews>
  <sheetFormatPr defaultColWidth="8.88671875" defaultRowHeight="12.75"/>
  <cols>
    <col min="1" max="1" width="13.6640625" style="67" bestFit="1" customWidth="1"/>
    <col min="2" max="2" width="12.109375" style="68" customWidth="1"/>
    <col min="3" max="5" width="9" style="68"/>
    <col min="6" max="6" width="20.109375" style="68" customWidth="1"/>
    <col min="7" max="7" width="11.88671875" style="68" customWidth="1"/>
    <col min="8" max="8" width="14.44140625" style="67" bestFit="1" customWidth="1"/>
    <col min="9" max="9" width="16" style="68" bestFit="1" customWidth="1"/>
    <col min="10" max="10" width="9" style="68"/>
    <col min="11" max="11" width="24.109375" style="68" customWidth="1"/>
    <col min="12" max="12" width="9" style="68" hidden="1" customWidth="1"/>
    <col min="13" max="16384" width="8.88671875" style="68"/>
  </cols>
  <sheetData>
    <row r="1" spans="1:13" ht="13.5" thickBot="1"/>
    <row r="2" spans="1:13" s="64" customFormat="1" ht="37.5" customHeight="1" thickTop="1">
      <c r="A2" s="132"/>
      <c r="B2" s="133"/>
      <c r="C2" s="134"/>
      <c r="D2" s="133"/>
      <c r="E2" s="133"/>
      <c r="F2" s="135"/>
      <c r="G2" s="135"/>
      <c r="H2" s="135"/>
      <c r="I2" s="135"/>
      <c r="J2" s="135"/>
      <c r="K2" s="136"/>
      <c r="L2" s="135"/>
      <c r="M2" s="137"/>
    </row>
    <row r="3" spans="1:13" s="64" customFormat="1" ht="48.75" customHeight="1">
      <c r="A3" s="645" t="s">
        <v>132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7"/>
    </row>
    <row r="4" spans="1:13" s="65" customFormat="1" ht="38.25" customHeight="1" thickBot="1">
      <c r="A4" s="648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50"/>
    </row>
    <row r="5" spans="1:13" s="65" customFormat="1" ht="27" thickTop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65" customFormat="1" ht="53.25" customHeight="1">
      <c r="A6" s="651" t="s">
        <v>37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</row>
    <row r="7" spans="1:13" s="65" customFormat="1" ht="26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s="65" customFormat="1" ht="26.25">
      <c r="A8" s="66"/>
      <c r="B8" s="66"/>
      <c r="C8" s="66"/>
      <c r="D8" s="66"/>
      <c r="E8" s="66"/>
      <c r="F8" s="66"/>
      <c r="J8" s="107" t="s">
        <v>33</v>
      </c>
      <c r="K8" s="268">
        <f ca="1">TODAY()</f>
        <v>44398</v>
      </c>
      <c r="L8" s="66"/>
      <c r="M8" s="66"/>
    </row>
    <row r="9" spans="1:13" s="109" customFormat="1" ht="36" customHeight="1">
      <c r="A9" s="108"/>
      <c r="B9" s="264" t="s">
        <v>23</v>
      </c>
      <c r="H9" s="108"/>
    </row>
    <row r="10" spans="1:13" s="112" customFormat="1" ht="29.25" customHeight="1">
      <c r="A10" s="287" t="s">
        <v>65</v>
      </c>
      <c r="B10" s="289" t="s">
        <v>253</v>
      </c>
      <c r="C10" s="290"/>
      <c r="D10" s="290"/>
      <c r="E10" s="290"/>
      <c r="F10" s="290"/>
      <c r="G10" s="290"/>
      <c r="H10" s="143"/>
      <c r="I10" s="143"/>
      <c r="J10" s="143"/>
      <c r="K10" s="143"/>
      <c r="L10" s="143"/>
      <c r="M10" s="143"/>
    </row>
    <row r="11" spans="1:13" s="112" customFormat="1" ht="29.25" customHeight="1">
      <c r="A11" s="288" t="s">
        <v>65</v>
      </c>
      <c r="B11" s="289" t="s">
        <v>219</v>
      </c>
      <c r="C11" s="291"/>
      <c r="D11" s="291"/>
      <c r="E11" s="291"/>
      <c r="F11" s="291"/>
      <c r="G11" s="291"/>
      <c r="H11" s="286"/>
      <c r="I11" s="286"/>
      <c r="J11" s="286"/>
      <c r="K11" s="286"/>
      <c r="L11" s="286"/>
      <c r="M11" s="286"/>
    </row>
    <row r="12" spans="1:13" s="112" customFormat="1" ht="29.25" customHeight="1">
      <c r="A12" s="288" t="s">
        <v>65</v>
      </c>
      <c r="B12" s="289" t="s">
        <v>131</v>
      </c>
      <c r="C12" s="291"/>
      <c r="D12" s="291"/>
      <c r="E12" s="291"/>
      <c r="F12" s="291"/>
      <c r="G12" s="291"/>
      <c r="H12" s="286"/>
      <c r="I12" s="286"/>
      <c r="J12" s="286"/>
      <c r="K12" s="286"/>
      <c r="L12" s="286"/>
      <c r="M12" s="286"/>
    </row>
    <row r="13" spans="1:13" s="112" customFormat="1" ht="29.25" customHeight="1">
      <c r="A13" s="287" t="s">
        <v>65</v>
      </c>
      <c r="B13" s="289" t="s">
        <v>254</v>
      </c>
      <c r="C13" s="291"/>
      <c r="D13" s="291"/>
      <c r="E13" s="291"/>
      <c r="F13" s="291"/>
      <c r="G13" s="291"/>
      <c r="H13" s="286"/>
      <c r="I13" s="286"/>
      <c r="J13" s="286"/>
      <c r="K13" s="286"/>
      <c r="L13" s="286"/>
      <c r="M13" s="286"/>
    </row>
    <row r="14" spans="1:13" s="112" customFormat="1" ht="29.25" customHeight="1">
      <c r="A14" s="288" t="s">
        <v>65</v>
      </c>
      <c r="B14" s="289" t="s">
        <v>75</v>
      </c>
      <c r="C14" s="291"/>
      <c r="D14" s="291"/>
      <c r="E14" s="291"/>
      <c r="F14" s="291"/>
      <c r="G14" s="291"/>
      <c r="H14" s="286"/>
      <c r="I14" s="286"/>
      <c r="J14" s="286"/>
      <c r="K14" s="286"/>
      <c r="L14" s="286"/>
      <c r="M14" s="286"/>
    </row>
    <row r="15" spans="1:13" s="112" customFormat="1" ht="29.25" customHeight="1">
      <c r="A15" s="288" t="s">
        <v>65</v>
      </c>
      <c r="B15" s="289" t="s">
        <v>86</v>
      </c>
      <c r="C15" s="292"/>
      <c r="D15" s="292"/>
      <c r="E15" s="292"/>
      <c r="F15" s="291"/>
      <c r="G15" s="291"/>
      <c r="H15" s="286"/>
      <c r="I15" s="286"/>
      <c r="J15" s="286"/>
      <c r="K15" s="286"/>
      <c r="L15" s="286"/>
      <c r="M15" s="286"/>
    </row>
    <row r="16" spans="1:13" s="72" customFormat="1" ht="21" customHeight="1">
      <c r="A16" s="69"/>
      <c r="B16" s="293"/>
      <c r="C16" s="294"/>
      <c r="D16" s="295"/>
      <c r="E16" s="294"/>
      <c r="F16" s="296"/>
      <c r="G16" s="297"/>
      <c r="H16" s="70"/>
      <c r="I16" s="70"/>
      <c r="J16" s="73"/>
      <c r="K16" s="74"/>
    </row>
    <row r="17" spans="1:13" s="108" customFormat="1" ht="36" customHeight="1">
      <c r="A17" s="298"/>
      <c r="B17" s="264" t="s">
        <v>34</v>
      </c>
      <c r="E17" s="116"/>
      <c r="F17" s="116"/>
      <c r="G17" s="115"/>
      <c r="H17" s="117"/>
      <c r="I17" s="117"/>
      <c r="J17" s="118"/>
      <c r="K17" s="119"/>
    </row>
    <row r="18" spans="1:13" s="263" customFormat="1" ht="29.25" customHeight="1">
      <c r="A18" s="299" t="s">
        <v>66</v>
      </c>
      <c r="B18" s="300" t="s">
        <v>129</v>
      </c>
      <c r="C18" s="265"/>
      <c r="D18" s="265"/>
      <c r="E18" s="262"/>
      <c r="F18" s="262"/>
      <c r="G18" s="262"/>
      <c r="H18" s="262"/>
      <c r="I18" s="262"/>
      <c r="J18" s="262"/>
      <c r="K18" s="262"/>
      <c r="L18" s="262"/>
      <c r="M18" s="262"/>
    </row>
    <row r="19" spans="1:13" s="263" customFormat="1" ht="29.25" customHeight="1">
      <c r="A19" s="299" t="s">
        <v>66</v>
      </c>
      <c r="B19" s="300" t="s">
        <v>128</v>
      </c>
      <c r="C19" s="265"/>
      <c r="D19" s="265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s="263" customFormat="1" ht="29.25" customHeight="1">
      <c r="A20" s="299" t="s">
        <v>66</v>
      </c>
      <c r="B20" s="300" t="s">
        <v>215</v>
      </c>
      <c r="C20" s="265"/>
      <c r="D20" s="265"/>
      <c r="E20" s="262"/>
      <c r="F20" s="262"/>
      <c r="G20" s="262"/>
      <c r="H20" s="262"/>
      <c r="I20" s="262"/>
      <c r="J20" s="262"/>
      <c r="K20" s="262"/>
      <c r="L20" s="262"/>
      <c r="M20" s="262"/>
    </row>
    <row r="21" spans="1:13" s="263" customFormat="1" ht="29.25" customHeight="1">
      <c r="A21" s="299" t="s">
        <v>66</v>
      </c>
      <c r="B21" s="300" t="s">
        <v>216</v>
      </c>
      <c r="C21" s="265"/>
      <c r="D21" s="265"/>
      <c r="E21" s="262"/>
      <c r="F21" s="262"/>
      <c r="G21" s="262"/>
      <c r="H21" s="262"/>
      <c r="I21" s="262"/>
      <c r="J21" s="262"/>
      <c r="K21" s="262"/>
      <c r="L21" s="262"/>
      <c r="M21" s="262"/>
    </row>
    <row r="22" spans="1:13" s="263" customFormat="1" ht="29.25" customHeight="1">
      <c r="A22" s="299" t="s">
        <v>66</v>
      </c>
      <c r="B22" s="300" t="s">
        <v>217</v>
      </c>
      <c r="C22" s="265"/>
      <c r="D22" s="265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s="263" customFormat="1" ht="29.25" customHeight="1">
      <c r="A23" s="299" t="s">
        <v>66</v>
      </c>
      <c r="B23" s="300" t="s">
        <v>255</v>
      </c>
      <c r="C23" s="265"/>
      <c r="D23" s="265"/>
      <c r="E23" s="262"/>
      <c r="F23" s="262"/>
      <c r="G23" s="262"/>
      <c r="H23" s="262"/>
      <c r="I23" s="262"/>
      <c r="J23" s="262"/>
      <c r="K23" s="262"/>
      <c r="L23" s="262"/>
      <c r="M23" s="262"/>
    </row>
    <row r="24" spans="1:13" s="263" customFormat="1" ht="29.25" customHeight="1">
      <c r="A24" s="299" t="s">
        <v>66</v>
      </c>
      <c r="B24" s="300" t="s">
        <v>218</v>
      </c>
      <c r="C24" s="265"/>
      <c r="D24" s="265"/>
      <c r="E24" s="262"/>
      <c r="F24" s="262"/>
      <c r="G24" s="262"/>
      <c r="H24" s="262"/>
      <c r="I24" s="262"/>
      <c r="J24" s="262"/>
      <c r="K24" s="262"/>
      <c r="L24" s="262"/>
      <c r="M24" s="262"/>
    </row>
    <row r="25" spans="1:13" s="72" customFormat="1" ht="21" customHeight="1">
      <c r="A25" s="299" t="s">
        <v>66</v>
      </c>
      <c r="B25" s="300" t="s">
        <v>308</v>
      </c>
      <c r="C25" s="265"/>
      <c r="D25" s="73"/>
      <c r="E25" s="71"/>
      <c r="F25" s="71"/>
      <c r="H25" s="70"/>
      <c r="I25" s="70"/>
      <c r="J25" s="73"/>
      <c r="K25" s="74"/>
    </row>
    <row r="26" spans="1:13" s="72" customFormat="1" ht="21" customHeight="1">
      <c r="A26" s="266"/>
      <c r="B26" s="267"/>
      <c r="C26" s="74"/>
      <c r="D26" s="73"/>
      <c r="E26" s="74"/>
      <c r="F26" s="74"/>
      <c r="G26" s="69"/>
      <c r="H26" s="70"/>
      <c r="I26" s="70"/>
      <c r="J26" s="73"/>
      <c r="K26" s="74"/>
    </row>
    <row r="27" spans="1:13" s="113" customFormat="1" ht="59.25" customHeight="1" thickBot="1">
      <c r="B27" s="128"/>
      <c r="C27" s="128"/>
      <c r="D27" s="129"/>
      <c r="E27" s="130"/>
      <c r="F27" s="130"/>
      <c r="G27" s="131"/>
      <c r="H27" s="128"/>
      <c r="I27" s="128"/>
      <c r="J27" s="129"/>
      <c r="K27" s="130"/>
      <c r="L27" s="129"/>
    </row>
    <row r="28" spans="1:13" s="87" customFormat="1" ht="18.75" customHeight="1" thickTop="1">
      <c r="A28" s="120"/>
      <c r="B28" s="110"/>
      <c r="C28" s="114"/>
      <c r="D28" s="113"/>
      <c r="E28" s="111"/>
      <c r="F28" s="111"/>
      <c r="G28" s="88"/>
      <c r="H28" s="121"/>
      <c r="I28" s="122"/>
      <c r="J28" s="123"/>
      <c r="K28" s="124"/>
      <c r="L28" s="123"/>
      <c r="M28" s="123"/>
    </row>
    <row r="29" spans="1:13" s="75" customFormat="1" ht="18.75" customHeight="1">
      <c r="A29" s="653" t="s">
        <v>35</v>
      </c>
      <c r="B29" s="654"/>
      <c r="C29" s="654"/>
      <c r="D29" s="654"/>
      <c r="E29" s="654"/>
      <c r="F29" s="654"/>
      <c r="G29" s="654"/>
      <c r="H29" s="654"/>
      <c r="I29" s="654"/>
      <c r="J29" s="654"/>
      <c r="K29" s="654"/>
      <c r="L29" s="654"/>
      <c r="M29" s="654"/>
    </row>
    <row r="30" spans="1:13" s="84" customFormat="1" ht="18" customHeight="1" thickBot="1">
      <c r="A30" s="80"/>
      <c r="B30" s="76"/>
      <c r="C30" s="77"/>
      <c r="D30" s="78"/>
      <c r="E30" s="79"/>
      <c r="F30" s="78"/>
      <c r="G30" s="81"/>
      <c r="H30" s="82"/>
      <c r="I30" s="83"/>
      <c r="J30" s="83"/>
      <c r="L30" s="85"/>
      <c r="M30" s="86"/>
    </row>
    <row r="31" spans="1:13" s="84" customFormat="1" ht="11.25" customHeight="1" thickTop="1">
      <c r="A31" s="636"/>
      <c r="B31" s="637"/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8"/>
    </row>
    <row r="32" spans="1:13" s="125" customFormat="1" ht="58.5" customHeight="1">
      <c r="A32" s="639" t="s">
        <v>43</v>
      </c>
      <c r="B32" s="640"/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1"/>
    </row>
    <row r="33" spans="1:13" s="126" customFormat="1" ht="27" customHeight="1">
      <c r="A33" s="642" t="s">
        <v>112</v>
      </c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4"/>
    </row>
    <row r="34" spans="1:13" s="126" customFormat="1" ht="27" customHeight="1">
      <c r="A34" s="642" t="s">
        <v>36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4"/>
    </row>
    <row r="35" spans="1:13" s="127" customFormat="1" ht="27" customHeight="1">
      <c r="A35" s="642" t="s">
        <v>28</v>
      </c>
      <c r="B35" s="643"/>
      <c r="C35" s="643"/>
      <c r="D35" s="643"/>
      <c r="E35" s="643"/>
      <c r="F35" s="643"/>
      <c r="G35" s="643"/>
      <c r="H35" s="643"/>
      <c r="I35" s="643"/>
      <c r="J35" s="643"/>
      <c r="K35" s="643"/>
      <c r="L35" s="643"/>
      <c r="M35" s="644"/>
    </row>
    <row r="36" spans="1:13" s="127" customFormat="1" ht="27" customHeight="1">
      <c r="A36" s="642" t="s">
        <v>115</v>
      </c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4"/>
    </row>
    <row r="37" spans="1:13" s="64" customFormat="1" ht="11.25" customHeight="1" thickBot="1">
      <c r="A37" s="633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5"/>
    </row>
    <row r="38" spans="1:13" s="64" customFormat="1" ht="17.25" thickTop="1">
      <c r="B38" s="92"/>
      <c r="C38" s="90"/>
      <c r="D38" s="89"/>
      <c r="E38" s="89"/>
      <c r="F38" s="89"/>
      <c r="G38" s="93"/>
      <c r="H38" s="90"/>
      <c r="I38" s="94"/>
      <c r="L38" s="95"/>
    </row>
    <row r="39" spans="1:13" ht="18.75">
      <c r="A39" s="91"/>
      <c r="B39" s="96"/>
      <c r="C39" s="97"/>
      <c r="D39" s="98"/>
      <c r="E39" s="97"/>
      <c r="F39" s="97"/>
      <c r="G39" s="99"/>
    </row>
    <row r="40" spans="1:13" ht="18.75">
      <c r="B40" s="100"/>
      <c r="C40" s="101"/>
      <c r="D40" s="102"/>
      <c r="E40" s="103"/>
      <c r="F40" s="100"/>
    </row>
    <row r="41" spans="1:13" ht="18">
      <c r="G41" s="104"/>
    </row>
    <row r="42" spans="1:13" ht="18">
      <c r="B42" s="105"/>
      <c r="C42" s="102"/>
      <c r="D42" s="104"/>
      <c r="E42" s="106"/>
      <c r="F42" s="104"/>
    </row>
  </sheetData>
  <customSheetViews>
    <customSheetView guid="{1944FED4-C122-439C-B777-32A9B03BE781}" showGridLines="0" fitToPage="1" hiddenColumns="1" topLeftCell="A7">
      <selection activeCell="A13" sqref="A13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319ECC9D-8532-44B1-B861-16C3520A4C44}" showGridLines="0" fitToPage="1" hiddenColumns="1" topLeftCell="A7">
      <selection activeCell="B11" sqref="B11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B11" sqref="B11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</customSheetViews>
  <mergeCells count="11">
    <mergeCell ref="A3:M3"/>
    <mergeCell ref="A4:M4"/>
    <mergeCell ref="A6:M6"/>
    <mergeCell ref="A35:M35"/>
    <mergeCell ref="A29:M29"/>
    <mergeCell ref="A37:M37"/>
    <mergeCell ref="A31:M31"/>
    <mergeCell ref="A32:M32"/>
    <mergeCell ref="A33:M33"/>
    <mergeCell ref="A34:M34"/>
    <mergeCell ref="A36:M36"/>
  </mergeCells>
  <phoneticPr fontId="29" type="noConversion"/>
  <hyperlinks>
    <hyperlink ref="B21" display="3. SERVICE TO BOSTON via SHANGHAI (AWE1)" xr:uid="{00000000-0004-0000-0000-000000000000}"/>
    <hyperlink ref="B12" display="3. DIRECT SERVICE TO LOS ANGELES - OAKLAND (SEA2)" xr:uid="{00000000-0004-0000-0000-000001000000}"/>
    <hyperlink ref="B11" display="2. DIRECT SERVICE TO PRINCE RUPER - VANCOUVER (CPNW)" xr:uid="{00000000-0004-0000-0000-000002000000}"/>
    <hyperlink ref="B13" display="4. SERVICE TO LONGBEACH, OAKLAND via HONG KONG (SEA)" xr:uid="{00000000-0004-0000-0000-000003000000}"/>
    <hyperlink ref="B14" display="5. SERVICE TO SEATTLE - VANCOUVER via NINGBO (MPNW)" xr:uid="{00000000-0004-0000-0000-000004000000}"/>
    <hyperlink ref="B22" display="4. SERVICE TO BALTIMORE via HONGKONG (AWE3)" xr:uid="{00000000-0004-0000-0000-000005000000}"/>
    <hyperlink ref="A11" display="CLICK HERE" xr:uid="{00000000-0004-0000-0000-000006000000}"/>
    <hyperlink ref="A12" display="CLICK HERE" xr:uid="{00000000-0004-0000-0000-000007000000}"/>
    <hyperlink ref="A13" location="'LGB,Oak VIA HKG (SEA)'!A1" display="CLICK HERE" xr:uid="{00000000-0004-0000-0000-000008000000}"/>
    <hyperlink ref="A14" display="CLICK HERE" xr:uid="{00000000-0004-0000-0000-000009000000}"/>
    <hyperlink ref="A18" display="CLICK  HERE" xr:uid="{00000000-0004-0000-0000-00000A000000}"/>
    <hyperlink ref="A21" display="CLICK  HERE" xr:uid="{00000000-0004-0000-0000-00000B000000}"/>
    <hyperlink ref="A22" display="CLICK  HERE" xr:uid="{00000000-0004-0000-0000-00000C000000}"/>
    <hyperlink ref="A23" display="CLICK  HERE" xr:uid="{00000000-0004-0000-0000-00000D000000}"/>
    <hyperlink ref="A24" display="CLICK  HERE" xr:uid="{00000000-0004-0000-0000-00000E000000}"/>
    <hyperlink ref="B15" display="6. SERVICE TO SEATTLE - VANCOUVER via HKG (OPNW)" xr:uid="{00000000-0004-0000-0000-00000F000000}"/>
    <hyperlink ref="A15" display="CLICK HERE" xr:uid="{00000000-0004-0000-0000-000010000000}"/>
    <hyperlink ref="B24" display="6. SERVICE TO GULF via HONGKONG (GME2)" xr:uid="{00000000-0004-0000-0000-000011000000}"/>
    <hyperlink ref="B23" display="5. SERVICE TO GULF via YANTIAN (GME)" xr:uid="{00000000-0004-0000-0000-000012000000}"/>
    <hyperlink ref="B18" display="1. DIRECT SERVICE TO USEC ( HALIFAX - NEW YORK - NORFOLK - SAVANNAH -CHARLESTON) (AWE5)" xr:uid="{00000000-0004-0000-0000-000013000000}"/>
    <hyperlink ref="A10" display="CLICK HERE" xr:uid="{00000000-0004-0000-0000-000014000000}"/>
    <hyperlink ref="B10" display="1. DIRECT SERVICE TO LONG BEACH (AAS)" xr:uid="{00000000-0004-0000-0000-000015000000}"/>
    <hyperlink ref="A19" display="CLICK  HERE" xr:uid="{00000000-0004-0000-0000-000016000000}"/>
    <hyperlink ref="B19" display="2. DIRECT SERVICE TO USEC ( NEW YORK - SAVANNAH -CHARLESTON) (AWE4)" xr:uid="{00000000-0004-0000-0000-000017000000}"/>
    <hyperlink ref="B20" display="3. SERVICE TO BOSTON via SHANGHAI (AWE1)" xr:uid="{00000000-0004-0000-0000-000018000000}"/>
    <hyperlink ref="A20" display="CLICK  HERE" xr:uid="{00000000-0004-0000-0000-000019000000}"/>
    <hyperlink ref="A25" display="CLICK  HERE" xr:uid="{00000000-0004-0000-0000-00001A000000}"/>
    <hyperlink ref="B25" display="6. SERVICE TO GULF via HONGKONG (GME2)" xr:uid="{00000000-0004-0000-0000-00001B000000}"/>
  </hyperlinks>
  <printOptions horizontalCentered="1"/>
  <pageMargins left="0.15" right="0.15" top="0.27" bottom="0.25" header="0.24" footer="0.19"/>
  <pageSetup paperSize="9" scale="60" orientation="portrait" horizontalDpi="204" verticalDpi="196" r:id="rId26"/>
  <headerFooter alignWithMargins="0">
    <oddHeader>&amp;L&amp;R</oddHeader>
  </headerFooter>
  <drawing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38"/>
  <sheetViews>
    <sheetView showGridLines="0" view="pageBreakPreview" zoomScaleSheetLayoutView="100" workbookViewId="0">
      <selection activeCell="G14" sqref="G14"/>
    </sheetView>
  </sheetViews>
  <sheetFormatPr defaultColWidth="8" defaultRowHeight="12.75"/>
  <cols>
    <col min="1" max="1" width="21.88671875" style="24" customWidth="1"/>
    <col min="2" max="2" width="8.33203125" style="28" customWidth="1"/>
    <col min="3" max="3" width="11.44140625" style="24" customWidth="1"/>
    <col min="4" max="4" width="9.44140625" style="24" customWidth="1"/>
    <col min="5" max="5" width="8.33203125" style="24" customWidth="1"/>
    <col min="6" max="6" width="10.44140625" style="24" customWidth="1"/>
    <col min="7" max="7" width="15" style="24" customWidth="1"/>
    <col min="8" max="8" width="13.44140625" style="24" customWidth="1"/>
    <col min="9" max="9" width="8.88671875" style="24" customWidth="1"/>
    <col min="10" max="10" width="9.44140625" style="24" customWidth="1"/>
    <col min="11" max="11" width="8.88671875" style="29" customWidth="1"/>
    <col min="12" max="12" width="8.33203125" style="29" customWidth="1"/>
    <col min="13" max="16384" width="8" style="24"/>
  </cols>
  <sheetData>
    <row r="2" spans="1:12" s="15" customFormat="1" ht="37.5">
      <c r="A2" s="657" t="s">
        <v>119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</row>
    <row r="3" spans="1:12" s="15" customFormat="1" ht="32.25" customHeight="1">
      <c r="A3" s="693" t="s">
        <v>93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1:12" s="12" customFormat="1" ht="15" customHeight="1">
      <c r="A4" s="13"/>
      <c r="B4" s="14"/>
      <c r="G4" s="13"/>
      <c r="H4" s="14"/>
    </row>
    <row r="5" spans="1:12" s="12" customFormat="1" ht="15" customHeight="1">
      <c r="A5" s="54" t="s">
        <v>22</v>
      </c>
      <c r="B5" s="14"/>
      <c r="G5" s="13"/>
      <c r="H5" s="14"/>
      <c r="I5" s="227" t="s">
        <v>91</v>
      </c>
      <c r="J5" s="655">
        <f ca="1">TODAY()</f>
        <v>44398</v>
      </c>
      <c r="K5" s="655"/>
    </row>
    <row r="6" spans="1:12" ht="13.5" thickBot="1"/>
    <row r="7" spans="1:12" s="59" customFormat="1" ht="19.5" customHeight="1" thickTop="1">
      <c r="A7" s="721" t="s">
        <v>3</v>
      </c>
      <c r="B7" s="678" t="s">
        <v>10</v>
      </c>
      <c r="C7" s="723" t="s">
        <v>122</v>
      </c>
      <c r="D7" s="723"/>
      <c r="E7" s="724" t="s">
        <v>199</v>
      </c>
      <c r="F7" s="724"/>
      <c r="G7" s="725" t="s">
        <v>31</v>
      </c>
      <c r="H7" s="678" t="s">
        <v>10</v>
      </c>
      <c r="I7" s="720" t="s">
        <v>199</v>
      </c>
      <c r="J7" s="720"/>
      <c r="K7" s="675" t="s">
        <v>52</v>
      </c>
      <c r="L7" s="688"/>
    </row>
    <row r="8" spans="1:12" s="59" customFormat="1" ht="17.25" customHeight="1">
      <c r="A8" s="722"/>
      <c r="B8" s="679"/>
      <c r="C8" s="182" t="s">
        <v>4</v>
      </c>
      <c r="D8" s="182" t="s">
        <v>0</v>
      </c>
      <c r="E8" s="182" t="s">
        <v>4</v>
      </c>
      <c r="F8" s="182" t="s">
        <v>0</v>
      </c>
      <c r="G8" s="691"/>
      <c r="H8" s="700"/>
      <c r="I8" s="182" t="s">
        <v>4</v>
      </c>
      <c r="J8" s="182" t="s">
        <v>0</v>
      </c>
      <c r="K8" s="182" t="s">
        <v>4</v>
      </c>
      <c r="L8" s="183" t="s">
        <v>0</v>
      </c>
    </row>
    <row r="9" spans="1:12" s="59" customFormat="1" ht="17.25" customHeight="1">
      <c r="A9" s="722"/>
      <c r="B9" s="679"/>
      <c r="C9" s="184" t="s">
        <v>9</v>
      </c>
      <c r="D9" s="184" t="s">
        <v>8</v>
      </c>
      <c r="E9" s="184" t="s">
        <v>6</v>
      </c>
      <c r="F9" s="184" t="s">
        <v>11</v>
      </c>
      <c r="G9" s="691"/>
      <c r="H9" s="700"/>
      <c r="I9" s="190" t="s">
        <v>9</v>
      </c>
      <c r="J9" s="190" t="s">
        <v>8</v>
      </c>
      <c r="K9" s="190" t="s">
        <v>6</v>
      </c>
      <c r="L9" s="192" t="s">
        <v>11</v>
      </c>
    </row>
    <row r="10" spans="1:12" s="59" customFormat="1" ht="17.25" customHeight="1">
      <c r="A10" s="722"/>
      <c r="B10" s="679"/>
      <c r="C10" s="193">
        <v>0.41666666666666669</v>
      </c>
      <c r="D10" s="193">
        <v>0.41666666666666669</v>
      </c>
      <c r="E10" s="193">
        <v>0.16666666666666666</v>
      </c>
      <c r="F10" s="193">
        <v>0.125</v>
      </c>
      <c r="G10" s="691"/>
      <c r="H10" s="700"/>
      <c r="I10" s="194">
        <v>0.29166666666666669</v>
      </c>
      <c r="J10" s="194">
        <v>0.79166666666666663</v>
      </c>
      <c r="K10" s="194">
        <v>0.75</v>
      </c>
      <c r="L10" s="195">
        <v>0.75</v>
      </c>
    </row>
    <row r="11" spans="1:12" s="59" customFormat="1" ht="21.95" customHeight="1" thickBot="1">
      <c r="A11" s="536" t="s">
        <v>138</v>
      </c>
      <c r="B11" s="537" t="s">
        <v>356</v>
      </c>
      <c r="C11" s="365" t="s">
        <v>350</v>
      </c>
      <c r="D11" s="365" t="s">
        <v>321</v>
      </c>
      <c r="E11" s="365" t="s">
        <v>322</v>
      </c>
      <c r="F11" s="365" t="s">
        <v>326</v>
      </c>
      <c r="G11" s="515" t="s">
        <v>452</v>
      </c>
      <c r="H11" s="529" t="s">
        <v>374</v>
      </c>
      <c r="I11" s="365" t="s">
        <v>343</v>
      </c>
      <c r="J11" s="365" t="s">
        <v>327</v>
      </c>
      <c r="K11" s="365"/>
      <c r="L11" s="365"/>
    </row>
    <row r="12" spans="1:12" s="142" customFormat="1" ht="21.95" customHeight="1" thickTop="1" thickBot="1">
      <c r="A12" s="506" t="s">
        <v>357</v>
      </c>
      <c r="B12" s="537" t="s">
        <v>267</v>
      </c>
      <c r="C12" s="343" t="s">
        <v>322</v>
      </c>
      <c r="D12" s="343" t="s">
        <v>326</v>
      </c>
      <c r="E12" s="343" t="s">
        <v>333</v>
      </c>
      <c r="F12" s="343" t="s">
        <v>338</v>
      </c>
      <c r="G12" s="515" t="s">
        <v>268</v>
      </c>
      <c r="H12" s="518" t="s">
        <v>375</v>
      </c>
      <c r="I12" s="351" t="s">
        <v>334</v>
      </c>
      <c r="J12" s="351" t="s">
        <v>314</v>
      </c>
      <c r="K12" s="351" t="s">
        <v>372</v>
      </c>
      <c r="L12" s="351" t="s">
        <v>366</v>
      </c>
    </row>
    <row r="13" spans="1:12" s="142" customFormat="1" ht="21.95" customHeight="1" thickTop="1" thickBot="1">
      <c r="A13" s="506"/>
      <c r="B13" s="537"/>
      <c r="C13" s="343"/>
      <c r="D13" s="343"/>
      <c r="E13" s="343"/>
      <c r="F13" s="343"/>
      <c r="G13" s="515" t="s">
        <v>376</v>
      </c>
      <c r="H13" s="516" t="s">
        <v>377</v>
      </c>
      <c r="I13" s="374" t="s">
        <v>347</v>
      </c>
      <c r="J13" s="374" t="s">
        <v>351</v>
      </c>
      <c r="K13" s="374" t="s">
        <v>419</v>
      </c>
      <c r="L13" s="374" t="s">
        <v>426</v>
      </c>
    </row>
    <row r="14" spans="1:12" s="142" customFormat="1" ht="21.95" customHeight="1" thickTop="1" thickBot="1">
      <c r="A14" s="506"/>
      <c r="B14" s="537"/>
      <c r="C14" s="343"/>
      <c r="D14" s="343"/>
      <c r="E14" s="343"/>
      <c r="F14" s="343"/>
      <c r="G14" s="532" t="s">
        <v>453</v>
      </c>
      <c r="H14" s="516" t="s">
        <v>454</v>
      </c>
      <c r="I14" s="374" t="s">
        <v>355</v>
      </c>
      <c r="J14" s="374" t="s">
        <v>358</v>
      </c>
      <c r="K14" s="374" t="s">
        <v>443</v>
      </c>
      <c r="L14" s="374" t="s">
        <v>462</v>
      </c>
    </row>
    <row r="15" spans="1:12" s="142" customFormat="1" ht="21.95" customHeight="1" thickTop="1" thickBot="1">
      <c r="A15" s="506"/>
      <c r="B15" s="537"/>
      <c r="C15" s="343"/>
      <c r="D15" s="343"/>
      <c r="E15" s="343"/>
      <c r="F15" s="343"/>
      <c r="G15" s="515" t="s">
        <v>455</v>
      </c>
      <c r="H15" s="518" t="s">
        <v>456</v>
      </c>
      <c r="I15" s="517" t="s">
        <v>361</v>
      </c>
      <c r="J15" s="517" t="s">
        <v>359</v>
      </c>
      <c r="K15" s="517" t="s">
        <v>444</v>
      </c>
      <c r="L15" s="517" t="s">
        <v>427</v>
      </c>
    </row>
    <row r="16" spans="1:12" s="142" customFormat="1" ht="21.95" customHeight="1" thickTop="1" thickBot="1">
      <c r="A16" s="506"/>
      <c r="B16" s="537"/>
      <c r="C16" s="343"/>
      <c r="D16" s="343"/>
      <c r="E16" s="343"/>
      <c r="F16" s="343"/>
      <c r="G16" s="515" t="s">
        <v>290</v>
      </c>
      <c r="H16" s="516" t="s">
        <v>457</v>
      </c>
      <c r="I16" s="336" t="s">
        <v>408</v>
      </c>
      <c r="J16" s="336" t="s">
        <v>370</v>
      </c>
      <c r="K16" s="336" t="s">
        <v>445</v>
      </c>
      <c r="L16" s="336" t="s">
        <v>428</v>
      </c>
    </row>
    <row r="17" spans="1:16" s="142" customFormat="1" ht="21.95" customHeight="1" thickTop="1" thickBot="1">
      <c r="A17" s="506"/>
      <c r="B17" s="537"/>
      <c r="C17" s="343"/>
      <c r="D17" s="343"/>
      <c r="E17" s="343"/>
      <c r="F17" s="343"/>
      <c r="G17" s="532" t="s">
        <v>262</v>
      </c>
      <c r="H17" s="516" t="s">
        <v>458</v>
      </c>
      <c r="I17" s="336" t="s">
        <v>460</v>
      </c>
      <c r="J17" s="336" t="s">
        <v>410</v>
      </c>
      <c r="K17" s="336" t="s">
        <v>378</v>
      </c>
      <c r="L17" s="336" t="s">
        <v>378</v>
      </c>
    </row>
    <row r="18" spans="1:16" s="142" customFormat="1" ht="21.95" customHeight="1" thickTop="1" thickBot="1">
      <c r="A18" s="506"/>
      <c r="B18" s="537"/>
      <c r="C18" s="343"/>
      <c r="D18" s="343"/>
      <c r="E18" s="343"/>
      <c r="F18" s="343"/>
      <c r="G18" s="532" t="s">
        <v>256</v>
      </c>
      <c r="H18" s="516" t="s">
        <v>459</v>
      </c>
      <c r="I18" s="336" t="s">
        <v>461</v>
      </c>
      <c r="J18" s="336" t="s">
        <v>437</v>
      </c>
      <c r="K18" s="336" t="s">
        <v>448</v>
      </c>
      <c r="L18" s="336" t="s">
        <v>463</v>
      </c>
    </row>
    <row r="19" spans="1:16" ht="15.75" thickTop="1">
      <c r="A19" s="347"/>
      <c r="B19" s="346"/>
      <c r="C19" s="47"/>
      <c r="D19" s="47"/>
      <c r="E19" s="62"/>
      <c r="F19" s="36"/>
      <c r="G19" s="60"/>
      <c r="H19" s="61"/>
      <c r="I19" s="47"/>
      <c r="J19" s="47"/>
      <c r="K19" s="47"/>
      <c r="L19" s="47"/>
    </row>
    <row r="20" spans="1:16" s="18" customFormat="1">
      <c r="A20" s="283" t="s">
        <v>32</v>
      </c>
      <c r="B20" s="38"/>
      <c r="C20" s="30"/>
      <c r="D20" s="30"/>
      <c r="E20" s="30"/>
      <c r="F20" s="36"/>
      <c r="G20" s="60"/>
      <c r="H20" s="61"/>
      <c r="I20" s="47"/>
      <c r="J20" s="47"/>
      <c r="K20" s="47"/>
      <c r="L20" s="47"/>
    </row>
    <row r="21" spans="1:16" s="18" customFormat="1">
      <c r="A21" s="31"/>
      <c r="B21" s="60"/>
      <c r="C21" s="60"/>
      <c r="D21" s="60"/>
      <c r="E21" s="60"/>
      <c r="F21" s="60"/>
      <c r="G21" s="60"/>
      <c r="H21" s="61"/>
      <c r="I21" s="47"/>
      <c r="J21" s="47"/>
      <c r="K21" s="47"/>
      <c r="L21" s="47"/>
    </row>
    <row r="22" spans="1:16" s="18" customFormat="1" ht="15.75">
      <c r="A22" s="32" t="s">
        <v>30</v>
      </c>
      <c r="B22" s="60"/>
      <c r="C22" s="60"/>
      <c r="D22" s="60"/>
      <c r="E22" s="60"/>
      <c r="F22" s="60"/>
      <c r="G22" s="60"/>
      <c r="H22" s="61"/>
      <c r="I22" s="47"/>
      <c r="J22" s="47"/>
      <c r="K22" s="47"/>
      <c r="L22" s="47"/>
    </row>
    <row r="23" spans="1:16" ht="6.75" customHeight="1">
      <c r="A23" s="45"/>
      <c r="B23" s="46"/>
      <c r="C23" s="47"/>
      <c r="D23" s="47"/>
      <c r="E23" s="62"/>
      <c r="F23" s="36"/>
      <c r="G23" s="60"/>
      <c r="H23" s="61"/>
      <c r="I23" s="47"/>
      <c r="J23" s="47"/>
      <c r="K23" s="47"/>
      <c r="L23" s="47"/>
    </row>
    <row r="24" spans="1:16" s="44" customFormat="1" ht="15.75">
      <c r="A24" s="41" t="s">
        <v>247</v>
      </c>
      <c r="B24" s="42"/>
      <c r="C24" s="43"/>
      <c r="D24" s="43"/>
      <c r="E24" s="43"/>
      <c r="F24" s="43"/>
      <c r="H24" s="43"/>
      <c r="I24" s="41" t="s">
        <v>245</v>
      </c>
      <c r="P24" s="43"/>
    </row>
    <row r="25" spans="1:16" s="44" customFormat="1" ht="15.75">
      <c r="A25" s="41" t="s">
        <v>124</v>
      </c>
      <c r="B25" s="42"/>
      <c r="C25" s="43"/>
      <c r="D25" s="43"/>
      <c r="E25" s="43"/>
      <c r="F25" s="43"/>
      <c r="H25" s="43"/>
      <c r="I25" s="41" t="s">
        <v>246</v>
      </c>
      <c r="P25" s="43"/>
    </row>
    <row r="26" spans="1:16" s="44" customFormat="1" ht="15.75">
      <c r="A26" s="41" t="s">
        <v>62</v>
      </c>
      <c r="B26" s="42"/>
      <c r="C26" s="43"/>
      <c r="D26" s="43"/>
      <c r="E26" s="43"/>
      <c r="F26" s="41"/>
      <c r="I26" s="41" t="s">
        <v>251</v>
      </c>
      <c r="P26" s="43"/>
    </row>
    <row r="27" spans="1:16" s="44" customFormat="1" ht="15.75">
      <c r="A27" s="41" t="s">
        <v>20</v>
      </c>
      <c r="B27" s="42"/>
      <c r="C27" s="43"/>
      <c r="D27" s="43"/>
      <c r="E27" s="43"/>
      <c r="F27" s="41"/>
      <c r="I27" s="41" t="s">
        <v>125</v>
      </c>
      <c r="P27" s="43"/>
    </row>
    <row r="28" spans="1:16" ht="15.75">
      <c r="A28" s="138"/>
      <c r="B28" s="140"/>
      <c r="C28" s="139"/>
      <c r="D28" s="139"/>
      <c r="E28" s="139"/>
      <c r="F28" s="139"/>
      <c r="G28" s="139"/>
      <c r="H28" s="138"/>
      <c r="K28" s="24"/>
      <c r="L28" s="139"/>
    </row>
    <row r="29" spans="1:16" customFormat="1" ht="15"/>
    <row r="30" spans="1:16" ht="15" customHeight="1">
      <c r="A30" s="215" t="s">
        <v>2</v>
      </c>
      <c r="B30" s="140"/>
      <c r="C30" s="139"/>
      <c r="D30" s="139"/>
      <c r="E30" s="139"/>
      <c r="F30" s="139"/>
      <c r="G30" s="139"/>
      <c r="H30" s="138"/>
      <c r="K30" s="24"/>
      <c r="L30" s="139"/>
    </row>
    <row r="31" spans="1:16" ht="18">
      <c r="A31" s="33" t="s">
        <v>40</v>
      </c>
      <c r="B31" s="140"/>
      <c r="C31" s="139"/>
      <c r="D31" s="139"/>
      <c r="E31" s="139"/>
      <c r="F31" s="139"/>
      <c r="G31" s="139"/>
      <c r="H31" s="138"/>
      <c r="K31" s="24"/>
      <c r="L31" s="139"/>
    </row>
    <row r="32" spans="1:16" ht="15.75">
      <c r="A32" s="150" t="s">
        <v>41</v>
      </c>
      <c r="B32" s="140"/>
      <c r="C32" s="139"/>
      <c r="D32" s="139"/>
      <c r="E32" s="139"/>
      <c r="F32" s="139"/>
      <c r="G32" s="139"/>
      <c r="H32" s="138"/>
      <c r="K32" s="24"/>
      <c r="L32" s="139"/>
    </row>
    <row r="33" spans="1:12" ht="15.75">
      <c r="A33" s="150" t="s">
        <v>38</v>
      </c>
      <c r="B33" s="140"/>
      <c r="C33" s="139"/>
      <c r="D33" s="139"/>
      <c r="E33" s="139"/>
      <c r="F33" s="139"/>
      <c r="G33" s="139"/>
      <c r="H33" s="138"/>
      <c r="K33" s="24"/>
      <c r="L33" s="139"/>
    </row>
    <row r="34" spans="1:12" ht="15.75">
      <c r="A34" s="49" t="s">
        <v>252</v>
      </c>
      <c r="B34" s="140"/>
      <c r="C34" s="139"/>
      <c r="D34" s="139"/>
      <c r="E34" s="139"/>
      <c r="F34" s="139"/>
      <c r="G34" s="139"/>
      <c r="H34" s="138"/>
      <c r="K34" s="24"/>
      <c r="L34" s="139"/>
    </row>
    <row r="35" spans="1:12" ht="15.75">
      <c r="A35" s="138"/>
      <c r="B35" s="140"/>
      <c r="C35" s="139"/>
      <c r="D35" s="139"/>
      <c r="E35" s="139"/>
      <c r="F35" s="139"/>
      <c r="G35" s="139"/>
      <c r="H35" s="138"/>
      <c r="K35" s="24"/>
      <c r="L35" s="139"/>
    </row>
    <row r="36" spans="1:12" ht="15.75">
      <c r="A36" s="138"/>
      <c r="B36" s="140"/>
      <c r="C36" s="139"/>
      <c r="D36" s="139"/>
      <c r="E36" s="139"/>
      <c r="F36" s="139"/>
      <c r="G36" s="139"/>
      <c r="H36" s="138"/>
      <c r="K36" s="24"/>
      <c r="L36" s="139"/>
    </row>
    <row r="37" spans="1:12">
      <c r="B37" s="152"/>
      <c r="C37" s="151"/>
      <c r="D37" s="151"/>
      <c r="E37" s="26"/>
      <c r="G37" s="153"/>
      <c r="K37" s="24"/>
      <c r="L37" s="24"/>
    </row>
    <row r="38" spans="1:12">
      <c r="B38" s="29"/>
      <c r="G38" s="153"/>
      <c r="K38" s="24"/>
      <c r="L38" s="24"/>
    </row>
  </sheetData>
  <customSheetViews>
    <customSheetView guid="{1944FED4-C122-439C-B777-32A9B03BE781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"/>
      <headerFooter alignWithMargins="0"/>
    </customSheetView>
    <customSheetView guid="{319ECC9D-8532-44B1-B861-16C3520A4C44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3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4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8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0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1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8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9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1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2D64A94D-C66C-4FD3-8201-7F642E1B0F95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</customSheetViews>
  <mergeCells count="11">
    <mergeCell ref="I7:J7"/>
    <mergeCell ref="K7:L7"/>
    <mergeCell ref="A2:L2"/>
    <mergeCell ref="A3:L3"/>
    <mergeCell ref="J5:K5"/>
    <mergeCell ref="A7:A10"/>
    <mergeCell ref="B7:B10"/>
    <mergeCell ref="C7:D7"/>
    <mergeCell ref="E7:F7"/>
    <mergeCell ref="G7:G10"/>
    <mergeCell ref="H7:H10"/>
  </mergeCells>
  <hyperlinks>
    <hyperlink ref="A5" display="BACK TO MENU" xr:uid="{00000000-0004-0000-0900-000000000000}"/>
  </hyperlinks>
  <pageMargins left="0.25" right="0.25" top="0.45" bottom="0.49" header="0.3" footer="0.3"/>
  <pageSetup paperSize="9" scale="94" orientation="landscape" r:id="rId26"/>
  <headerFooter alignWithMargins="0"/>
  <rowBreaks count="1" manualBreakCount="1">
    <brk id="31" max="11" man="1"/>
  </rowBreaks>
  <colBreaks count="1" manualBreakCount="1">
    <brk id="16" max="102" man="1"/>
  </colBreaks>
  <drawing r:id="rId2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66"/>
  <sheetViews>
    <sheetView showGridLines="0" view="pageBreakPreview" topLeftCell="A4" zoomScaleSheetLayoutView="100" workbookViewId="0">
      <selection activeCell="G13" sqref="G13"/>
    </sheetView>
  </sheetViews>
  <sheetFormatPr defaultColWidth="8" defaultRowHeight="12.75"/>
  <cols>
    <col min="1" max="1" width="26.33203125" style="24" customWidth="1"/>
    <col min="2" max="2" width="22" style="28" customWidth="1"/>
    <col min="3" max="3" width="11.109375" style="24" customWidth="1"/>
    <col min="4" max="4" width="10" style="24" customWidth="1"/>
    <col min="5" max="5" width="8.33203125" style="24" customWidth="1"/>
    <col min="6" max="6" width="8.109375" style="24" customWidth="1"/>
    <col min="7" max="7" width="25.88671875" style="24" bestFit="1" customWidth="1"/>
    <col min="8" max="8" width="12.44140625" style="24" customWidth="1"/>
    <col min="9" max="10" width="8.33203125" style="24" customWidth="1"/>
    <col min="11" max="11" width="9.88671875" style="29" customWidth="1"/>
    <col min="12" max="12" width="9.109375" style="29" customWidth="1"/>
    <col min="13" max="14" width="8.33203125" style="29" customWidth="1"/>
    <col min="15" max="16384" width="8" style="24"/>
  </cols>
  <sheetData>
    <row r="2" spans="1:14" s="15" customFormat="1" ht="37.5">
      <c r="A2" s="657" t="s">
        <v>1</v>
      </c>
      <c r="B2" s="657"/>
      <c r="C2" s="657"/>
      <c r="D2" s="657"/>
      <c r="E2" s="657"/>
      <c r="F2" s="657"/>
      <c r="G2" s="657"/>
      <c r="H2" s="657"/>
      <c r="I2" s="657"/>
      <c r="J2" s="657"/>
      <c r="K2" s="363"/>
      <c r="L2" s="363"/>
      <c r="M2" s="363"/>
      <c r="N2" s="363"/>
    </row>
    <row r="3" spans="1:14" s="15" customFormat="1" ht="32.25" customHeight="1">
      <c r="A3" s="693" t="s">
        <v>142</v>
      </c>
      <c r="B3" s="693"/>
      <c r="C3" s="693"/>
      <c r="D3" s="693"/>
      <c r="E3" s="693"/>
      <c r="F3" s="693"/>
      <c r="G3" s="693"/>
      <c r="H3" s="693"/>
      <c r="I3" s="693"/>
      <c r="J3" s="693"/>
      <c r="K3" s="364"/>
      <c r="L3" s="364"/>
      <c r="M3" s="364"/>
      <c r="N3" s="364"/>
    </row>
    <row r="4" spans="1:14" s="12" customFormat="1" ht="15" customHeight="1">
      <c r="A4" s="245"/>
      <c r="B4" s="14"/>
      <c r="G4" s="245"/>
      <c r="H4" s="14"/>
    </row>
    <row r="5" spans="1:14" ht="15">
      <c r="A5" s="317" t="s">
        <v>22</v>
      </c>
    </row>
    <row r="6" spans="1:14" ht="13.5" thickBot="1"/>
    <row r="7" spans="1:14" ht="21.75" customHeight="1" thickTop="1" thickBot="1">
      <c r="A7" s="703" t="s">
        <v>3</v>
      </c>
      <c r="B7" s="706" t="s">
        <v>10</v>
      </c>
      <c r="C7" s="730" t="s">
        <v>143</v>
      </c>
      <c r="D7" s="731"/>
      <c r="E7" s="732" t="s">
        <v>144</v>
      </c>
      <c r="F7" s="733"/>
      <c r="G7" s="734" t="s">
        <v>31</v>
      </c>
      <c r="H7" s="706" t="s">
        <v>10</v>
      </c>
      <c r="I7" s="730" t="s">
        <v>145</v>
      </c>
      <c r="J7" s="731"/>
      <c r="K7" s="732" t="s">
        <v>146</v>
      </c>
      <c r="L7" s="733"/>
      <c r="M7" s="730" t="s">
        <v>147</v>
      </c>
      <c r="N7" s="731"/>
    </row>
    <row r="8" spans="1:14" ht="15.75" thickTop="1">
      <c r="A8" s="704"/>
      <c r="B8" s="707"/>
      <c r="C8" s="728" t="s">
        <v>122</v>
      </c>
      <c r="D8" s="729"/>
      <c r="E8" s="726" t="s">
        <v>21</v>
      </c>
      <c r="F8" s="727"/>
      <c r="G8" s="735"/>
      <c r="H8" s="707"/>
      <c r="I8" s="728" t="s">
        <v>148</v>
      </c>
      <c r="J8" s="729"/>
      <c r="K8" s="726" t="s">
        <v>149</v>
      </c>
      <c r="L8" s="727"/>
      <c r="M8" s="728" t="s">
        <v>150</v>
      </c>
      <c r="N8" s="729"/>
    </row>
    <row r="9" spans="1:14" ht="12.75" customHeight="1">
      <c r="A9" s="704"/>
      <c r="B9" s="707"/>
      <c r="C9" s="182" t="s">
        <v>4</v>
      </c>
      <c r="D9" s="182" t="s">
        <v>0</v>
      </c>
      <c r="E9" s="182" t="s">
        <v>4</v>
      </c>
      <c r="F9" s="182" t="s">
        <v>0</v>
      </c>
      <c r="G9" s="735"/>
      <c r="H9" s="707"/>
      <c r="I9" s="182" t="s">
        <v>151</v>
      </c>
      <c r="J9" s="182" t="s">
        <v>152</v>
      </c>
      <c r="K9" s="182" t="s">
        <v>153</v>
      </c>
      <c r="L9" s="182" t="s">
        <v>154</v>
      </c>
      <c r="M9" s="182" t="s">
        <v>151</v>
      </c>
      <c r="N9" s="182" t="s">
        <v>152</v>
      </c>
    </row>
    <row r="10" spans="1:14" ht="12.75" customHeight="1">
      <c r="A10" s="704"/>
      <c r="B10" s="707"/>
      <c r="C10" s="184" t="s">
        <v>9</v>
      </c>
      <c r="D10" s="184" t="s">
        <v>8</v>
      </c>
      <c r="E10" s="184" t="s">
        <v>6</v>
      </c>
      <c r="F10" s="184" t="s">
        <v>11</v>
      </c>
      <c r="G10" s="735"/>
      <c r="H10" s="707"/>
      <c r="I10" s="184" t="s">
        <v>155</v>
      </c>
      <c r="J10" s="184" t="s">
        <v>156</v>
      </c>
      <c r="K10" s="184" t="s">
        <v>157</v>
      </c>
      <c r="L10" s="184" t="s">
        <v>158</v>
      </c>
      <c r="M10" s="184" t="s">
        <v>159</v>
      </c>
      <c r="N10" s="184" t="s">
        <v>160</v>
      </c>
    </row>
    <row r="11" spans="1:14" ht="12.75" customHeight="1">
      <c r="A11" s="705"/>
      <c r="B11" s="708"/>
      <c r="C11" s="186">
        <v>0.41666666666666669</v>
      </c>
      <c r="D11" s="186">
        <v>0.41666666666666669</v>
      </c>
      <c r="E11" s="186">
        <v>0.16666666666666666</v>
      </c>
      <c r="F11" s="186">
        <v>0.125</v>
      </c>
      <c r="G11" s="736"/>
      <c r="H11" s="708"/>
      <c r="I11" s="186">
        <v>0.375</v>
      </c>
      <c r="J11" s="186">
        <v>0.54166666666666663</v>
      </c>
      <c r="K11" s="186">
        <v>0.6875</v>
      </c>
      <c r="L11" s="186">
        <v>0.6875</v>
      </c>
      <c r="M11" s="186">
        <v>0.6875</v>
      </c>
      <c r="N11" s="186">
        <v>0.6875</v>
      </c>
    </row>
    <row r="12" spans="1:14">
      <c r="A12" s="536" t="s">
        <v>138</v>
      </c>
      <c r="B12" s="537" t="s">
        <v>356</v>
      </c>
      <c r="C12" s="365" t="s">
        <v>350</v>
      </c>
      <c r="D12" s="365" t="s">
        <v>321</v>
      </c>
      <c r="E12" s="365" t="s">
        <v>322</v>
      </c>
      <c r="F12" s="365" t="s">
        <v>326</v>
      </c>
      <c r="G12" s="506" t="s">
        <v>481</v>
      </c>
      <c r="H12" s="507" t="s">
        <v>482</v>
      </c>
      <c r="I12" s="337">
        <v>44432</v>
      </c>
      <c r="J12" s="337">
        <v>44433</v>
      </c>
      <c r="K12" s="337">
        <v>44443</v>
      </c>
      <c r="L12" s="337">
        <v>44445</v>
      </c>
      <c r="M12" s="366">
        <v>44447</v>
      </c>
      <c r="N12" s="366">
        <v>44449</v>
      </c>
    </row>
    <row r="13" spans="1:14">
      <c r="A13" s="506" t="s">
        <v>357</v>
      </c>
      <c r="B13" s="537" t="s">
        <v>267</v>
      </c>
      <c r="C13" s="365" t="s">
        <v>322</v>
      </c>
      <c r="D13" s="365" t="s">
        <v>326</v>
      </c>
      <c r="E13" s="365" t="s">
        <v>333</v>
      </c>
      <c r="F13" s="365" t="s">
        <v>338</v>
      </c>
      <c r="G13" s="506" t="s">
        <v>297</v>
      </c>
      <c r="H13" s="507" t="s">
        <v>386</v>
      </c>
      <c r="I13" s="337">
        <f>I12+7</f>
        <v>44439</v>
      </c>
      <c r="J13" s="337">
        <f>J12+7</f>
        <v>44440</v>
      </c>
      <c r="K13" s="337">
        <f>K12+7</f>
        <v>44450</v>
      </c>
      <c r="L13" s="337">
        <f>L12+7</f>
        <v>44452</v>
      </c>
      <c r="M13" s="337">
        <f t="shared" ref="M13:N19" si="0">M12+7</f>
        <v>44454</v>
      </c>
      <c r="N13" s="337">
        <f t="shared" si="0"/>
        <v>44456</v>
      </c>
    </row>
    <row r="14" spans="1:14">
      <c r="A14" s="538"/>
      <c r="B14" s="538"/>
      <c r="C14" s="365"/>
      <c r="D14" s="365"/>
      <c r="E14" s="365"/>
      <c r="F14" s="365"/>
      <c r="G14" s="506"/>
      <c r="H14" s="507"/>
      <c r="I14" s="550">
        <f t="shared" ref="I14:I19" si="1">I13+7</f>
        <v>44446</v>
      </c>
      <c r="J14" s="550">
        <f t="shared" ref="J14:J19" si="2">J13+7</f>
        <v>44447</v>
      </c>
      <c r="K14" s="550">
        <f t="shared" ref="K14:K19" si="3">K13+7</f>
        <v>44457</v>
      </c>
      <c r="L14" s="550">
        <f t="shared" ref="L14:L19" si="4">L13+7</f>
        <v>44459</v>
      </c>
      <c r="M14" s="550">
        <f t="shared" si="0"/>
        <v>44461</v>
      </c>
      <c r="N14" s="550">
        <f t="shared" si="0"/>
        <v>44463</v>
      </c>
    </row>
    <row r="15" spans="1:14">
      <c r="A15" s="506"/>
      <c r="B15" s="537"/>
      <c r="C15" s="365"/>
      <c r="D15" s="365"/>
      <c r="E15" s="365"/>
      <c r="F15" s="365"/>
      <c r="G15" s="522"/>
      <c r="H15" s="507"/>
      <c r="I15" s="550">
        <f t="shared" si="1"/>
        <v>44453</v>
      </c>
      <c r="J15" s="550">
        <f t="shared" si="2"/>
        <v>44454</v>
      </c>
      <c r="K15" s="550">
        <f t="shared" si="3"/>
        <v>44464</v>
      </c>
      <c r="L15" s="550">
        <f t="shared" si="4"/>
        <v>44466</v>
      </c>
      <c r="M15" s="550">
        <f t="shared" si="0"/>
        <v>44468</v>
      </c>
      <c r="N15" s="550">
        <f t="shared" si="0"/>
        <v>44470</v>
      </c>
    </row>
    <row r="16" spans="1:14">
      <c r="A16" s="536"/>
      <c r="B16" s="537"/>
      <c r="C16" s="365"/>
      <c r="D16" s="365"/>
      <c r="E16" s="365"/>
      <c r="F16" s="365"/>
      <c r="G16" s="522"/>
      <c r="H16" s="507"/>
      <c r="I16" s="550">
        <f t="shared" si="1"/>
        <v>44460</v>
      </c>
      <c r="J16" s="550">
        <f t="shared" si="2"/>
        <v>44461</v>
      </c>
      <c r="K16" s="550">
        <f t="shared" si="3"/>
        <v>44471</v>
      </c>
      <c r="L16" s="550">
        <f t="shared" si="4"/>
        <v>44473</v>
      </c>
      <c r="M16" s="550">
        <f t="shared" si="0"/>
        <v>44475</v>
      </c>
      <c r="N16" s="550">
        <f t="shared" si="0"/>
        <v>44477</v>
      </c>
    </row>
    <row r="17" spans="1:14">
      <c r="A17" s="506"/>
      <c r="B17" s="537"/>
      <c r="C17" s="365"/>
      <c r="D17" s="365"/>
      <c r="E17" s="365"/>
      <c r="F17" s="365"/>
      <c r="G17" s="522"/>
      <c r="H17" s="507"/>
      <c r="I17" s="550">
        <f t="shared" si="1"/>
        <v>44467</v>
      </c>
      <c r="J17" s="550">
        <f t="shared" si="2"/>
        <v>44468</v>
      </c>
      <c r="K17" s="550">
        <f t="shared" si="3"/>
        <v>44478</v>
      </c>
      <c r="L17" s="550">
        <f t="shared" si="4"/>
        <v>44480</v>
      </c>
      <c r="M17" s="550">
        <f t="shared" si="0"/>
        <v>44482</v>
      </c>
      <c r="N17" s="550">
        <f t="shared" si="0"/>
        <v>44484</v>
      </c>
    </row>
    <row r="18" spans="1:14">
      <c r="A18" s="538"/>
      <c r="B18" s="538"/>
      <c r="C18" s="365"/>
      <c r="D18" s="365"/>
      <c r="E18" s="365"/>
      <c r="F18" s="365"/>
      <c r="G18" s="506"/>
      <c r="H18" s="507"/>
      <c r="I18" s="550">
        <f t="shared" si="1"/>
        <v>44474</v>
      </c>
      <c r="J18" s="550">
        <f t="shared" si="2"/>
        <v>44475</v>
      </c>
      <c r="K18" s="550">
        <f t="shared" si="3"/>
        <v>44485</v>
      </c>
      <c r="L18" s="550">
        <f t="shared" si="4"/>
        <v>44487</v>
      </c>
      <c r="M18" s="550">
        <f t="shared" si="0"/>
        <v>44489</v>
      </c>
      <c r="N18" s="550">
        <f t="shared" si="0"/>
        <v>44491</v>
      </c>
    </row>
    <row r="19" spans="1:14">
      <c r="A19" s="506"/>
      <c r="B19" s="537"/>
      <c r="C19" s="365"/>
      <c r="D19" s="365"/>
      <c r="E19" s="365"/>
      <c r="F19" s="365"/>
      <c r="G19" s="522"/>
      <c r="H19" s="507"/>
      <c r="I19" s="550">
        <f t="shared" si="1"/>
        <v>44481</v>
      </c>
      <c r="J19" s="550">
        <f t="shared" si="2"/>
        <v>44482</v>
      </c>
      <c r="K19" s="550">
        <f t="shared" si="3"/>
        <v>44492</v>
      </c>
      <c r="L19" s="550">
        <f t="shared" si="4"/>
        <v>44494</v>
      </c>
      <c r="M19" s="550">
        <f t="shared" si="0"/>
        <v>44496</v>
      </c>
      <c r="N19" s="550">
        <f t="shared" si="0"/>
        <v>44498</v>
      </c>
    </row>
    <row r="20" spans="1:14">
      <c r="A20" s="367"/>
      <c r="B20" s="368"/>
      <c r="C20" s="211"/>
      <c r="D20" s="211"/>
      <c r="E20" s="211"/>
      <c r="F20" s="211"/>
      <c r="G20" s="367"/>
      <c r="H20" s="368"/>
      <c r="I20" s="178"/>
      <c r="J20" s="178"/>
      <c r="K20" s="178"/>
      <c r="L20" s="178"/>
      <c r="M20" s="178"/>
      <c r="N20" s="178"/>
    </row>
    <row r="21" spans="1:14" ht="15">
      <c r="A21" s="530" t="s">
        <v>32</v>
      </c>
      <c r="B21" s="176"/>
      <c r="C21" s="180"/>
      <c r="D21" s="180"/>
      <c r="E21" s="177"/>
      <c r="F21" s="177"/>
      <c r="G21" s="211"/>
      <c r="H21" s="61"/>
      <c r="I21" s="178"/>
      <c r="J21" s="178"/>
      <c r="K21" s="24"/>
      <c r="L21" s="139"/>
      <c r="M21" s="24"/>
      <c r="N21" s="139"/>
    </row>
    <row r="22" spans="1:14" ht="15.75">
      <c r="A22" s="32" t="s">
        <v>30</v>
      </c>
      <c r="B22" s="216"/>
      <c r="C22" s="173"/>
      <c r="D22" s="173"/>
      <c r="H22" s="138"/>
      <c r="K22" s="24"/>
      <c r="L22" s="139"/>
      <c r="M22" s="24"/>
      <c r="N22" s="139"/>
    </row>
    <row r="23" spans="1:14" ht="15.75">
      <c r="A23" s="41" t="s">
        <v>247</v>
      </c>
      <c r="B23" s="52"/>
      <c r="C23" s="43"/>
      <c r="D23" s="43"/>
      <c r="E23" s="43"/>
      <c r="F23" s="43"/>
      <c r="G23" s="43"/>
      <c r="H23" s="138" t="s">
        <v>245</v>
      </c>
      <c r="I23" s="43"/>
      <c r="J23" s="43"/>
      <c r="K23" s="43"/>
      <c r="L23" s="43"/>
      <c r="N23" s="44"/>
    </row>
    <row r="24" spans="1:14" ht="15.75">
      <c r="A24" s="41" t="s">
        <v>124</v>
      </c>
      <c r="B24" s="52"/>
      <c r="C24" s="43"/>
      <c r="D24" s="43"/>
      <c r="E24" s="43"/>
      <c r="F24" s="43"/>
      <c r="G24" s="43"/>
      <c r="H24" s="138" t="s">
        <v>246</v>
      </c>
      <c r="I24" s="43"/>
      <c r="J24" s="43"/>
      <c r="K24" s="43"/>
      <c r="L24" s="43"/>
      <c r="N24" s="44"/>
    </row>
    <row r="25" spans="1:14" ht="22.5" customHeight="1">
      <c r="A25" s="41" t="s">
        <v>62</v>
      </c>
      <c r="B25" s="52"/>
      <c r="C25" s="43"/>
      <c r="D25" s="43"/>
      <c r="E25" s="43"/>
      <c r="F25" s="41"/>
      <c r="G25" s="43"/>
      <c r="H25" s="138" t="s">
        <v>251</v>
      </c>
      <c r="I25" s="43"/>
      <c r="J25" s="41"/>
      <c r="K25" s="52"/>
      <c r="L25" s="44"/>
      <c r="N25" s="44"/>
    </row>
    <row r="26" spans="1:14" ht="22.5" customHeight="1">
      <c r="A26" s="41" t="s">
        <v>20</v>
      </c>
      <c r="B26" s="52"/>
      <c r="C26" s="43"/>
      <c r="D26" s="43"/>
      <c r="E26" s="43"/>
      <c r="F26" s="41"/>
      <c r="G26" s="43"/>
      <c r="H26" s="138" t="s">
        <v>83</v>
      </c>
      <c r="I26" s="43"/>
      <c r="J26" s="41"/>
      <c r="K26" s="52"/>
      <c r="L26" s="44"/>
      <c r="N26" s="44"/>
    </row>
    <row r="28" spans="1:14" ht="15.75">
      <c r="A28" s="215" t="s">
        <v>2</v>
      </c>
      <c r="B28" s="37"/>
      <c r="C28" s="16"/>
      <c r="D28" s="16"/>
      <c r="E28" s="25"/>
      <c r="F28" s="16"/>
      <c r="G28" s="144"/>
    </row>
    <row r="29" spans="1:14" ht="18">
      <c r="A29" s="33" t="s">
        <v>40</v>
      </c>
      <c r="B29" s="37"/>
      <c r="C29" s="16"/>
      <c r="D29" s="16"/>
      <c r="E29" s="25"/>
      <c r="F29" s="146"/>
      <c r="G29" s="147"/>
    </row>
    <row r="30" spans="1:14" ht="15">
      <c r="A30" s="150" t="s">
        <v>41</v>
      </c>
      <c r="B30" s="149"/>
      <c r="C30" s="146"/>
      <c r="D30" s="146"/>
      <c r="E30" s="27"/>
      <c r="F30" s="151"/>
      <c r="G30" s="26"/>
    </row>
    <row r="31" spans="1:14" ht="15">
      <c r="A31" s="150" t="s">
        <v>38</v>
      </c>
      <c r="B31" s="152"/>
      <c r="C31" s="151"/>
      <c r="D31" s="151"/>
      <c r="E31" s="26"/>
      <c r="G31" s="153"/>
    </row>
    <row r="32" spans="1:14" ht="15">
      <c r="A32" s="150" t="s">
        <v>42</v>
      </c>
      <c r="B32" s="29"/>
      <c r="G32" s="153"/>
    </row>
    <row r="33" spans="1:14" ht="13.5" thickBot="1"/>
    <row r="34" spans="1:14" ht="16.5" thickTop="1" thickBot="1">
      <c r="A34" s="703" t="s">
        <v>3</v>
      </c>
      <c r="B34" s="706" t="s">
        <v>10</v>
      </c>
      <c r="C34" s="730" t="s">
        <v>163</v>
      </c>
      <c r="D34" s="731"/>
      <c r="E34" s="737" t="s">
        <v>231</v>
      </c>
      <c r="F34" s="738"/>
      <c r="G34" s="734" t="s">
        <v>31</v>
      </c>
      <c r="H34" s="706" t="s">
        <v>10</v>
      </c>
      <c r="I34" s="730" t="s">
        <v>231</v>
      </c>
      <c r="J34" s="731"/>
      <c r="K34" s="730" t="s">
        <v>146</v>
      </c>
      <c r="L34" s="731"/>
      <c r="M34" s="730" t="s">
        <v>147</v>
      </c>
      <c r="N34" s="731"/>
    </row>
    <row r="35" spans="1:14" ht="15.75" thickTop="1">
      <c r="A35" s="704"/>
      <c r="B35" s="707"/>
      <c r="C35" s="728" t="s">
        <v>164</v>
      </c>
      <c r="D35" s="729"/>
      <c r="E35" s="739" t="s">
        <v>21</v>
      </c>
      <c r="F35" s="740"/>
      <c r="G35" s="735"/>
      <c r="H35" s="707"/>
      <c r="I35" s="728" t="s">
        <v>21</v>
      </c>
      <c r="J35" s="729"/>
      <c r="K35" s="728" t="s">
        <v>149</v>
      </c>
      <c r="L35" s="729"/>
      <c r="M35" s="728" t="s">
        <v>150</v>
      </c>
      <c r="N35" s="729"/>
    </row>
    <row r="36" spans="1:14" ht="12.75" customHeight="1">
      <c r="A36" s="704"/>
      <c r="B36" s="707"/>
      <c r="C36" s="182" t="s">
        <v>0</v>
      </c>
      <c r="D36" s="182"/>
      <c r="E36" s="182" t="s">
        <v>153</v>
      </c>
      <c r="F36" s="182" t="s">
        <v>154</v>
      </c>
      <c r="G36" s="735"/>
      <c r="H36" s="707"/>
      <c r="I36" s="182" t="s">
        <v>153</v>
      </c>
      <c r="J36" s="182" t="s">
        <v>152</v>
      </c>
      <c r="K36" s="182" t="s">
        <v>153</v>
      </c>
      <c r="L36" s="182" t="s">
        <v>154</v>
      </c>
      <c r="M36" s="182" t="s">
        <v>151</v>
      </c>
      <c r="N36" s="182" t="s">
        <v>152</v>
      </c>
    </row>
    <row r="37" spans="1:14" ht="12.75" customHeight="1">
      <c r="A37" s="704"/>
      <c r="B37" s="707"/>
      <c r="C37" s="184"/>
      <c r="D37" s="184"/>
      <c r="E37" s="184" t="s">
        <v>5</v>
      </c>
      <c r="F37" s="184" t="s">
        <v>6</v>
      </c>
      <c r="G37" s="735"/>
      <c r="H37" s="707"/>
      <c r="I37" s="184" t="s">
        <v>165</v>
      </c>
      <c r="J37" s="184" t="s">
        <v>166</v>
      </c>
      <c r="K37" s="184" t="s">
        <v>157</v>
      </c>
      <c r="L37" s="184" t="s">
        <v>158</v>
      </c>
      <c r="M37" s="184" t="s">
        <v>159</v>
      </c>
      <c r="N37" s="184" t="s">
        <v>160</v>
      </c>
    </row>
    <row r="38" spans="1:14" ht="12.75" customHeight="1">
      <c r="A38" s="705"/>
      <c r="B38" s="708"/>
      <c r="C38" s="186"/>
      <c r="D38" s="186"/>
      <c r="E38" s="186"/>
      <c r="F38" s="186"/>
      <c r="G38" s="736"/>
      <c r="H38" s="708"/>
      <c r="I38" s="186"/>
      <c r="J38" s="186"/>
      <c r="K38" s="186"/>
      <c r="L38" s="186"/>
      <c r="M38" s="186"/>
      <c r="N38" s="186"/>
    </row>
    <row r="39" spans="1:14" ht="15.75">
      <c r="A39" s="519"/>
      <c r="B39" s="520"/>
      <c r="C39" s="521"/>
      <c r="D39" s="521"/>
      <c r="E39" s="521"/>
      <c r="F39" s="521"/>
      <c r="G39" s="284"/>
      <c r="H39" s="345"/>
      <c r="I39" s="337"/>
      <c r="J39" s="337"/>
      <c r="K39" s="337"/>
      <c r="L39" s="337"/>
      <c r="M39" s="366"/>
      <c r="N39" s="366"/>
    </row>
    <row r="40" spans="1:14" ht="15.75">
      <c r="A40" s="519"/>
      <c r="B40" s="520"/>
      <c r="C40" s="521"/>
      <c r="D40" s="521"/>
      <c r="E40" s="521"/>
      <c r="F40" s="521"/>
      <c r="G40" s="506"/>
      <c r="H40" s="507"/>
      <c r="I40" s="337"/>
      <c r="J40" s="337"/>
      <c r="K40" s="337"/>
      <c r="L40" s="337"/>
      <c r="M40" s="337"/>
      <c r="N40" s="337"/>
    </row>
    <row r="41" spans="1:14" ht="15.75">
      <c r="A41" s="519"/>
      <c r="B41" s="520"/>
      <c r="C41" s="521"/>
      <c r="D41" s="521"/>
      <c r="E41" s="521"/>
      <c r="F41" s="521"/>
      <c r="G41" s="506"/>
      <c r="H41" s="507"/>
      <c r="I41" s="337"/>
      <c r="J41" s="337"/>
      <c r="K41" s="337"/>
      <c r="L41" s="337"/>
      <c r="M41" s="337"/>
      <c r="N41" s="337"/>
    </row>
    <row r="42" spans="1:14" ht="15.75">
      <c r="A42" s="519"/>
      <c r="B42" s="520"/>
      <c r="C42" s="521"/>
      <c r="D42" s="521"/>
      <c r="E42" s="521"/>
      <c r="F42" s="521"/>
      <c r="H42" s="507"/>
      <c r="I42" s="337"/>
      <c r="J42" s="337"/>
      <c r="K42" s="337"/>
      <c r="L42" s="337"/>
      <c r="M42" s="337"/>
      <c r="N42" s="337"/>
    </row>
    <row r="43" spans="1:14" ht="15.75">
      <c r="A43" s="519"/>
      <c r="B43" s="520"/>
      <c r="C43" s="521"/>
      <c r="D43" s="521"/>
      <c r="E43" s="521"/>
      <c r="F43" s="521"/>
      <c r="G43" s="506"/>
      <c r="H43" s="507"/>
      <c r="I43" s="337"/>
      <c r="J43" s="337"/>
      <c r="K43" s="337"/>
      <c r="L43" s="337"/>
      <c r="M43" s="337"/>
      <c r="N43" s="337"/>
    </row>
    <row r="44" spans="1:14" ht="15.75">
      <c r="A44" s="519"/>
      <c r="B44" s="520"/>
      <c r="C44" s="521"/>
      <c r="D44" s="521"/>
      <c r="E44" s="521"/>
      <c r="F44" s="521"/>
      <c r="G44" s="506"/>
      <c r="H44" s="507"/>
      <c r="I44" s="337"/>
      <c r="J44" s="337"/>
      <c r="K44" s="337"/>
      <c r="L44" s="337"/>
      <c r="M44" s="337"/>
      <c r="N44" s="337"/>
    </row>
    <row r="45" spans="1:14" ht="15.75">
      <c r="A45" s="32" t="s">
        <v>30</v>
      </c>
      <c r="B45" s="216"/>
      <c r="C45" s="173"/>
      <c r="D45" s="173"/>
      <c r="K45" s="24"/>
      <c r="L45" s="139"/>
      <c r="M45" s="24"/>
      <c r="N45" s="139"/>
    </row>
    <row r="46" spans="1:14" ht="15.75">
      <c r="A46" s="41" t="s">
        <v>123</v>
      </c>
      <c r="B46" s="52"/>
      <c r="C46" s="43"/>
      <c r="D46" s="43"/>
      <c r="E46" s="43"/>
      <c r="F46" s="43"/>
      <c r="G46" s="43"/>
      <c r="H46" s="41" t="s">
        <v>202</v>
      </c>
      <c r="I46" s="138"/>
      <c r="J46" s="139"/>
      <c r="K46" s="24"/>
      <c r="L46" s="139"/>
      <c r="M46" s="24"/>
      <c r="N46" s="139"/>
    </row>
    <row r="47" spans="1:14" ht="15.75">
      <c r="A47" s="41" t="s">
        <v>124</v>
      </c>
      <c r="B47" s="52"/>
      <c r="C47" s="43"/>
      <c r="D47" s="43"/>
      <c r="E47" s="43"/>
      <c r="F47" s="43"/>
      <c r="G47" s="43"/>
      <c r="H47" s="41" t="s">
        <v>203</v>
      </c>
      <c r="I47" s="138"/>
      <c r="J47" s="139"/>
      <c r="K47" s="24"/>
      <c r="L47" s="139"/>
      <c r="M47" s="24"/>
      <c r="N47" s="139"/>
    </row>
    <row r="48" spans="1:14" ht="15.75">
      <c r="A48" s="41" t="s">
        <v>62</v>
      </c>
      <c r="B48" s="52"/>
      <c r="C48" s="43"/>
      <c r="D48" s="43"/>
      <c r="E48" s="43"/>
      <c r="F48" s="41"/>
      <c r="G48" s="43"/>
      <c r="H48" s="41" t="s">
        <v>204</v>
      </c>
      <c r="I48" s="138"/>
      <c r="J48" s="139"/>
      <c r="K48" s="24"/>
      <c r="L48" s="139"/>
      <c r="M48" s="24"/>
      <c r="N48" s="139"/>
    </row>
    <row r="49" spans="1:14" ht="15.75">
      <c r="A49" s="41" t="s">
        <v>20</v>
      </c>
      <c r="B49" s="52"/>
      <c r="C49" s="43"/>
      <c r="D49" s="43"/>
      <c r="E49" s="43"/>
      <c r="F49" s="41"/>
      <c r="G49" s="43"/>
      <c r="H49" s="41" t="s">
        <v>113</v>
      </c>
      <c r="K49" s="24"/>
      <c r="L49" s="139"/>
      <c r="M49" s="24"/>
      <c r="N49" s="139"/>
    </row>
    <row r="51" spans="1:14" ht="21.75" hidden="1" thickTop="1" thickBot="1">
      <c r="A51" s="703" t="s">
        <v>3</v>
      </c>
      <c r="B51" s="706" t="s">
        <v>10</v>
      </c>
      <c r="C51" s="730" t="s">
        <v>163</v>
      </c>
      <c r="D51" s="731"/>
      <c r="E51" s="737" t="s">
        <v>169</v>
      </c>
      <c r="F51" s="738"/>
      <c r="G51" s="734" t="s">
        <v>31</v>
      </c>
      <c r="H51" s="706" t="s">
        <v>10</v>
      </c>
      <c r="I51" s="741" t="s">
        <v>170</v>
      </c>
      <c r="J51" s="742"/>
      <c r="K51" s="741" t="s">
        <v>146</v>
      </c>
      <c r="L51" s="742"/>
      <c r="M51" s="741" t="s">
        <v>147</v>
      </c>
      <c r="N51" s="742"/>
    </row>
    <row r="52" spans="1:14" ht="21" hidden="1" thickTop="1">
      <c r="A52" s="704"/>
      <c r="B52" s="707"/>
      <c r="C52" s="728" t="s">
        <v>164</v>
      </c>
      <c r="D52" s="729"/>
      <c r="E52" s="739" t="s">
        <v>27</v>
      </c>
      <c r="F52" s="740"/>
      <c r="G52" s="735"/>
      <c r="H52" s="707"/>
      <c r="I52" s="741" t="s">
        <v>171</v>
      </c>
      <c r="J52" s="742"/>
      <c r="K52" s="741" t="s">
        <v>149</v>
      </c>
      <c r="L52" s="742"/>
      <c r="M52" s="741" t="s">
        <v>150</v>
      </c>
      <c r="N52" s="742"/>
    </row>
    <row r="53" spans="1:14" ht="18" hidden="1">
      <c r="A53" s="704"/>
      <c r="B53" s="707"/>
      <c r="C53" s="302" t="s">
        <v>153</v>
      </c>
      <c r="D53" s="302" t="s">
        <v>152</v>
      </c>
      <c r="E53" s="302" t="s">
        <v>153</v>
      </c>
      <c r="F53" s="302" t="s">
        <v>154</v>
      </c>
      <c r="G53" s="735"/>
      <c r="H53" s="707"/>
      <c r="I53" s="302" t="s">
        <v>151</v>
      </c>
      <c r="J53" s="302" t="s">
        <v>172</v>
      </c>
      <c r="K53" s="302" t="s">
        <v>153</v>
      </c>
      <c r="L53" s="302" t="s">
        <v>154</v>
      </c>
      <c r="M53" s="302" t="s">
        <v>151</v>
      </c>
      <c r="N53" s="302" t="s">
        <v>152</v>
      </c>
    </row>
    <row r="54" spans="1:14" ht="18" hidden="1">
      <c r="A54" s="704"/>
      <c r="B54" s="707"/>
      <c r="C54" s="302" t="s">
        <v>5</v>
      </c>
      <c r="D54" s="302" t="s">
        <v>6</v>
      </c>
      <c r="E54" s="302" t="s">
        <v>12</v>
      </c>
      <c r="F54" s="302" t="s">
        <v>12</v>
      </c>
      <c r="G54" s="735"/>
      <c r="H54" s="707"/>
      <c r="I54" s="302" t="s">
        <v>155</v>
      </c>
      <c r="J54" s="302" t="s">
        <v>156</v>
      </c>
      <c r="K54" s="302" t="s">
        <v>157</v>
      </c>
      <c r="L54" s="302" t="s">
        <v>158</v>
      </c>
      <c r="M54" s="302" t="s">
        <v>159</v>
      </c>
      <c r="N54" s="302" t="s">
        <v>160</v>
      </c>
    </row>
    <row r="55" spans="1:14" ht="18" hidden="1">
      <c r="A55" s="705"/>
      <c r="B55" s="708"/>
      <c r="C55" s="303">
        <v>0.5</v>
      </c>
      <c r="D55" s="303">
        <v>0.33333333333333331</v>
      </c>
      <c r="E55" s="303">
        <v>0.41666666666666669</v>
      </c>
      <c r="F55" s="303">
        <v>0.875</v>
      </c>
      <c r="G55" s="736"/>
      <c r="H55" s="708"/>
      <c r="I55" s="303">
        <v>0.91666666666666663</v>
      </c>
      <c r="J55" s="303">
        <v>0.91666666666666663</v>
      </c>
      <c r="K55" s="303">
        <v>0.6875</v>
      </c>
      <c r="L55" s="303">
        <v>0.6875</v>
      </c>
      <c r="M55" s="303">
        <v>0.6875</v>
      </c>
      <c r="N55" s="303">
        <v>0.6875</v>
      </c>
    </row>
    <row r="56" spans="1:14" ht="18.75" hidden="1">
      <c r="A56" s="306" t="s">
        <v>173</v>
      </c>
      <c r="B56" s="307" t="s">
        <v>174</v>
      </c>
      <c r="C56" s="155">
        <f>C57-7</f>
        <v>43585</v>
      </c>
      <c r="D56" s="155">
        <f t="shared" ref="D56:F56" si="5">D57-7</f>
        <v>43586</v>
      </c>
      <c r="E56" s="155">
        <f t="shared" si="5"/>
        <v>43589</v>
      </c>
      <c r="F56" s="155">
        <f t="shared" si="5"/>
        <v>43589</v>
      </c>
      <c r="G56" s="308" t="s">
        <v>175</v>
      </c>
      <c r="H56" s="309" t="s">
        <v>176</v>
      </c>
      <c r="I56" s="155">
        <f t="shared" ref="I56:N56" si="6">I57-7</f>
        <v>43592</v>
      </c>
      <c r="J56" s="155">
        <f t="shared" si="6"/>
        <v>43593</v>
      </c>
      <c r="K56" s="155">
        <f t="shared" si="6"/>
        <v>43610</v>
      </c>
      <c r="L56" s="155">
        <f t="shared" si="6"/>
        <v>43612</v>
      </c>
      <c r="M56" s="155">
        <f t="shared" si="6"/>
        <v>43614</v>
      </c>
      <c r="N56" s="155">
        <f t="shared" si="6"/>
        <v>43616</v>
      </c>
    </row>
    <row r="57" spans="1:14" ht="18.75" hidden="1">
      <c r="A57" s="306" t="s">
        <v>177</v>
      </c>
      <c r="B57" s="310" t="s">
        <v>178</v>
      </c>
      <c r="C57" s="155">
        <v>43592</v>
      </c>
      <c r="D57" s="155">
        <v>43593</v>
      </c>
      <c r="E57" s="155">
        <v>43596</v>
      </c>
      <c r="F57" s="155">
        <v>43596</v>
      </c>
      <c r="G57" s="304" t="s">
        <v>179</v>
      </c>
      <c r="H57" s="305" t="s">
        <v>180</v>
      </c>
      <c r="I57" s="155">
        <v>43599</v>
      </c>
      <c r="J57" s="155">
        <v>43600</v>
      </c>
      <c r="K57" s="257">
        <v>43617</v>
      </c>
      <c r="L57" s="257">
        <v>43619</v>
      </c>
      <c r="M57" s="257">
        <v>43621</v>
      </c>
      <c r="N57" s="257">
        <v>43623</v>
      </c>
    </row>
    <row r="58" spans="1:14" ht="18.75" hidden="1">
      <c r="A58" s="306" t="s">
        <v>181</v>
      </c>
      <c r="B58" s="310" t="s">
        <v>182</v>
      </c>
      <c r="C58" s="155">
        <f t="shared" ref="C58:F60" si="7">C57+7</f>
        <v>43599</v>
      </c>
      <c r="D58" s="155">
        <f t="shared" si="7"/>
        <v>43600</v>
      </c>
      <c r="E58" s="155">
        <f t="shared" si="7"/>
        <v>43603</v>
      </c>
      <c r="F58" s="155">
        <f t="shared" si="7"/>
        <v>43603</v>
      </c>
      <c r="G58" s="304" t="s">
        <v>133</v>
      </c>
      <c r="H58" s="305" t="s">
        <v>183</v>
      </c>
      <c r="I58" s="155">
        <v>43606</v>
      </c>
      <c r="J58" s="155">
        <v>43607</v>
      </c>
      <c r="K58" s="155">
        <v>43624</v>
      </c>
      <c r="L58" s="155">
        <v>43626</v>
      </c>
      <c r="M58" s="155">
        <v>43628</v>
      </c>
      <c r="N58" s="155">
        <v>43630</v>
      </c>
    </row>
    <row r="59" spans="1:14" ht="18.75" hidden="1">
      <c r="A59" s="306" t="s">
        <v>173</v>
      </c>
      <c r="B59" s="310" t="s">
        <v>184</v>
      </c>
      <c r="C59" s="155">
        <f t="shared" si="7"/>
        <v>43606</v>
      </c>
      <c r="D59" s="155">
        <f t="shared" si="7"/>
        <v>43607</v>
      </c>
      <c r="E59" s="155">
        <f>E58+7</f>
        <v>43610</v>
      </c>
      <c r="F59" s="155">
        <f>F58+7</f>
        <v>43610</v>
      </c>
      <c r="G59" s="304" t="s">
        <v>134</v>
      </c>
      <c r="H59" s="305" t="s">
        <v>185</v>
      </c>
      <c r="I59" s="155">
        <v>43613</v>
      </c>
      <c r="J59" s="155">
        <v>43614</v>
      </c>
      <c r="K59" s="155">
        <v>43631</v>
      </c>
      <c r="L59" s="155">
        <v>43633</v>
      </c>
      <c r="M59" s="155">
        <v>43635</v>
      </c>
      <c r="N59" s="155">
        <v>43637</v>
      </c>
    </row>
    <row r="60" spans="1:14" ht="19.5" hidden="1" thickBot="1">
      <c r="A60" s="306" t="s">
        <v>177</v>
      </c>
      <c r="B60" s="310" t="s">
        <v>186</v>
      </c>
      <c r="C60" s="155">
        <f t="shared" si="7"/>
        <v>43613</v>
      </c>
      <c r="D60" s="155">
        <f t="shared" si="7"/>
        <v>43614</v>
      </c>
      <c r="E60" s="155">
        <f t="shared" si="7"/>
        <v>43617</v>
      </c>
      <c r="F60" s="165">
        <f t="shared" si="7"/>
        <v>43617</v>
      </c>
      <c r="G60" s="304" t="s">
        <v>161</v>
      </c>
      <c r="H60" s="305" t="s">
        <v>162</v>
      </c>
      <c r="I60" s="155">
        <f>I59+7</f>
        <v>43620</v>
      </c>
      <c r="J60" s="155">
        <f t="shared" ref="J60:N60" si="8">J59+7</f>
        <v>43621</v>
      </c>
      <c r="K60" s="155">
        <f t="shared" si="8"/>
        <v>43638</v>
      </c>
      <c r="L60" s="155">
        <f t="shared" si="8"/>
        <v>43640</v>
      </c>
      <c r="M60" s="155">
        <f t="shared" si="8"/>
        <v>43642</v>
      </c>
      <c r="N60" s="155">
        <f t="shared" si="8"/>
        <v>43644</v>
      </c>
    </row>
    <row r="61" spans="1:14" ht="15.75" hidden="1" thickTop="1">
      <c r="A61" s="237"/>
      <c r="B61" s="238"/>
      <c r="C61" s="180"/>
      <c r="D61" s="180"/>
      <c r="E61" s="177"/>
      <c r="F61" s="177"/>
      <c r="G61" s="60"/>
      <c r="H61" s="61"/>
      <c r="I61" s="178"/>
      <c r="J61" s="178"/>
      <c r="K61" s="24"/>
      <c r="L61" s="139"/>
      <c r="M61" s="24"/>
      <c r="N61" s="139"/>
    </row>
    <row r="62" spans="1:14" ht="15.75" hidden="1">
      <c r="A62" s="32" t="s">
        <v>30</v>
      </c>
      <c r="B62" s="216"/>
      <c r="C62" s="173"/>
      <c r="D62" s="173"/>
      <c r="K62" s="24"/>
      <c r="L62" s="139"/>
      <c r="M62" s="24"/>
      <c r="N62" s="139"/>
    </row>
    <row r="63" spans="1:14" ht="15.75" hidden="1">
      <c r="A63" s="138" t="s">
        <v>167</v>
      </c>
      <c r="B63" s="140"/>
      <c r="C63" s="139"/>
      <c r="D63" s="138" t="s">
        <v>125</v>
      </c>
      <c r="E63" s="139"/>
      <c r="F63" s="139"/>
      <c r="G63" s="139"/>
      <c r="H63" s="139"/>
      <c r="I63" s="138"/>
      <c r="J63" s="139"/>
      <c r="K63" s="24"/>
      <c r="L63" s="139"/>
      <c r="M63" s="24"/>
      <c r="N63" s="139"/>
    </row>
    <row r="64" spans="1:14" ht="15.75" hidden="1">
      <c r="A64" s="138" t="s">
        <v>62</v>
      </c>
      <c r="B64" s="140"/>
      <c r="C64" s="139"/>
      <c r="D64" s="138" t="s">
        <v>187</v>
      </c>
      <c r="E64" s="139"/>
      <c r="F64" s="138"/>
      <c r="G64" s="208"/>
      <c r="H64" s="139"/>
      <c r="I64" s="138"/>
      <c r="J64" s="139"/>
      <c r="K64" s="24"/>
      <c r="L64" s="139"/>
      <c r="M64" s="24"/>
      <c r="N64" s="139"/>
    </row>
    <row r="65" spans="1:14" ht="15.75" hidden="1">
      <c r="A65" s="138" t="s">
        <v>20</v>
      </c>
      <c r="B65" s="140"/>
      <c r="C65" s="139"/>
      <c r="D65" s="138" t="s">
        <v>168</v>
      </c>
      <c r="E65" s="139"/>
      <c r="F65" s="138"/>
      <c r="G65" s="208"/>
      <c r="H65" s="139"/>
      <c r="I65" s="138"/>
      <c r="J65" s="139"/>
      <c r="K65" s="24"/>
      <c r="L65" s="139"/>
      <c r="M65" s="24"/>
      <c r="N65" s="139"/>
    </row>
    <row r="66" spans="1:14" hidden="1"/>
  </sheetData>
  <customSheetViews>
    <customSheetView guid="{1944FED4-C122-439C-B777-32A9B03BE781}" showPageBreaks="1" showGridLines="0" fitToPage="1" hiddenRows="1" view="pageBreakPreview" topLeftCell="A4">
      <selection activeCell="G13" sqref="G13"/>
      <pageMargins left="0.25" right="0.25" top="0.35" bottom="0.43" header="0.2" footer="0.3"/>
      <pageSetup scale="63" orientation="landscape" r:id="rId1"/>
    </customSheetView>
    <customSheetView guid="{319ECC9D-8532-44B1-B861-16C3520A4C44}" showPageBreaks="1" showGridLines="0" fitToPage="1" hiddenRows="1" view="pageBreakPreview">
      <selection activeCell="G7" sqref="G7:G11"/>
      <pageMargins left="0.25" right="0.25" top="0.35" bottom="0.43" header="0.2" footer="0.3"/>
      <pageSetup scale="61" orientation="landscape" r:id="rId2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3"/>
    </customSheetView>
    <customSheetView guid="{A4B47967-7288-4EFC-B3A3-156A4AF2D0DB}" showPageBreaks="1" showGridLines="0" fitToPage="1" printArea="1" hiddenRows="1" view="pageBreakPreview">
      <selection activeCell="K13" sqref="K13"/>
      <pageMargins left="0.25" right="0.25" top="0.35" bottom="0.43" header="0.2" footer="0.3"/>
      <pageSetup scale="63" orientation="landscape" r:id="rId4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5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6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7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8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9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0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1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2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3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4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5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6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7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8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19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20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21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22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23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24"/>
    </customSheetView>
    <customSheetView guid="{2D64A94D-C66C-4FD3-8201-7F642E1B0F95}" showPageBreaks="1" showGridLines="0" fitToPage="1" hiddenRows="1" view="pageBreakPreview" topLeftCell="A4">
      <selection activeCell="G13" sqref="G13"/>
      <pageMargins left="0.25" right="0.25" top="0.35" bottom="0.43" header="0.2" footer="0.3"/>
      <pageSetup scale="63" orientation="landscape" r:id="rId25"/>
    </customSheetView>
  </customSheetViews>
  <mergeCells count="44">
    <mergeCell ref="H51:H55"/>
    <mergeCell ref="I51:J51"/>
    <mergeCell ref="K51:L51"/>
    <mergeCell ref="M51:N51"/>
    <mergeCell ref="C52:D52"/>
    <mergeCell ref="E52:F52"/>
    <mergeCell ref="I52:J52"/>
    <mergeCell ref="K52:L52"/>
    <mergeCell ref="M52:N52"/>
    <mergeCell ref="A51:A55"/>
    <mergeCell ref="B51:B55"/>
    <mergeCell ref="C51:D51"/>
    <mergeCell ref="E51:F51"/>
    <mergeCell ref="G51:G55"/>
    <mergeCell ref="H34:H38"/>
    <mergeCell ref="I34:J34"/>
    <mergeCell ref="K34:L34"/>
    <mergeCell ref="M34:N34"/>
    <mergeCell ref="C35:D35"/>
    <mergeCell ref="E35:F35"/>
    <mergeCell ref="I35:J35"/>
    <mergeCell ref="K35:L35"/>
    <mergeCell ref="M35:N35"/>
    <mergeCell ref="A34:A38"/>
    <mergeCell ref="B34:B38"/>
    <mergeCell ref="C34:D34"/>
    <mergeCell ref="E34:F34"/>
    <mergeCell ref="G34:G38"/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</mergeCells>
  <phoneticPr fontId="29" type="noConversion"/>
  <hyperlinks>
    <hyperlink ref="A6" xr:uid="{00000000-0004-0000-0400-000000000000}"/>
    <hyperlink ref="A5" location="'MENU '!A1" display="BACK TO MENU" xr:uid="{00000000-0004-0000-0400-000001000000}"/>
  </hyperlinks>
  <pageMargins left="0.25" right="0.25" top="0.35" bottom="0.43" header="0.2" footer="0.3"/>
  <pageSetup scale="63" orientation="landscape" r:id="rId26"/>
  <drawing r:id="rId2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P34"/>
  <sheetViews>
    <sheetView showGridLines="0" view="pageBreakPreview" zoomScale="80" zoomScaleSheetLayoutView="100" workbookViewId="0">
      <selection activeCell="E14" sqref="E14"/>
    </sheetView>
  </sheetViews>
  <sheetFormatPr defaultColWidth="8" defaultRowHeight="12.75"/>
  <cols>
    <col min="1" max="1" width="18.109375" style="24" customWidth="1"/>
    <col min="2" max="2" width="9.88671875" style="28" customWidth="1"/>
    <col min="3" max="4" width="9.44140625" style="24" customWidth="1"/>
    <col min="5" max="6" width="8.33203125" style="24" customWidth="1"/>
    <col min="7" max="7" width="18.109375" style="24" customWidth="1"/>
    <col min="8" max="8" width="7.88671875" style="153" customWidth="1"/>
    <col min="9" max="10" width="8.33203125" style="24" customWidth="1"/>
    <col min="11" max="11" width="8" style="24" customWidth="1"/>
    <col min="12" max="12" width="8.33203125" style="29" customWidth="1"/>
    <col min="13" max="13" width="8.33203125" style="24" customWidth="1"/>
    <col min="14" max="14" width="8.33203125" style="29" customWidth="1"/>
    <col min="15" max="16384" width="8" style="24"/>
  </cols>
  <sheetData>
    <row r="2" spans="1:14" s="15" customFormat="1" ht="37.5">
      <c r="A2" s="657" t="s">
        <v>1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4" s="15" customFormat="1" ht="32.25" customHeight="1">
      <c r="A3" s="693" t="s">
        <v>87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</row>
    <row r="4" spans="1:14" s="12" customFormat="1" ht="15" customHeight="1">
      <c r="A4" s="13"/>
      <c r="B4" s="14"/>
      <c r="G4" s="13"/>
      <c r="H4" s="245"/>
      <c r="K4" s="13"/>
      <c r="M4" s="13"/>
    </row>
    <row r="5" spans="1:14" s="12" customFormat="1" ht="15" customHeight="1">
      <c r="A5" s="54" t="s">
        <v>22</v>
      </c>
      <c r="B5" s="14"/>
      <c r="G5" s="13"/>
      <c r="H5" s="245"/>
      <c r="J5" s="56"/>
      <c r="K5" s="744"/>
      <c r="L5" s="745"/>
      <c r="M5" s="747"/>
      <c r="N5" s="748"/>
    </row>
    <row r="6" spans="1:14">
      <c r="L6" s="227" t="s">
        <v>89</v>
      </c>
      <c r="M6" s="655">
        <f ca="1">'MENU '!K8</f>
        <v>44398</v>
      </c>
      <c r="N6" s="655"/>
    </row>
    <row r="7" spans="1:14" ht="13.5" thickBot="1">
      <c r="A7" s="18"/>
    </row>
    <row r="8" spans="1:14" s="59" customFormat="1" ht="18" customHeight="1" thickTop="1">
      <c r="A8" s="721" t="s">
        <v>3</v>
      </c>
      <c r="B8" s="713" t="s">
        <v>10</v>
      </c>
      <c r="C8" s="723" t="s">
        <v>18</v>
      </c>
      <c r="D8" s="723"/>
      <c r="E8" s="724" t="s">
        <v>27</v>
      </c>
      <c r="F8" s="724"/>
      <c r="G8" s="674" t="s">
        <v>31</v>
      </c>
      <c r="H8" s="678" t="s">
        <v>10</v>
      </c>
      <c r="I8" s="720" t="s">
        <v>27</v>
      </c>
      <c r="J8" s="720"/>
      <c r="K8" s="675" t="s">
        <v>13</v>
      </c>
      <c r="L8" s="675"/>
      <c r="M8" s="687" t="s">
        <v>14</v>
      </c>
      <c r="N8" s="688"/>
    </row>
    <row r="9" spans="1:14" s="59" customFormat="1" ht="17.25" customHeight="1">
      <c r="A9" s="722"/>
      <c r="B9" s="714"/>
      <c r="C9" s="182" t="s">
        <v>4</v>
      </c>
      <c r="D9" s="182" t="s">
        <v>0</v>
      </c>
      <c r="E9" s="182" t="s">
        <v>4</v>
      </c>
      <c r="F9" s="182" t="s">
        <v>0</v>
      </c>
      <c r="G9" s="692"/>
      <c r="H9" s="700"/>
      <c r="I9" s="182" t="s">
        <v>4</v>
      </c>
      <c r="J9" s="182" t="s">
        <v>0</v>
      </c>
      <c r="K9" s="182" t="s">
        <v>4</v>
      </c>
      <c r="L9" s="182" t="s">
        <v>0</v>
      </c>
      <c r="M9" s="217" t="s">
        <v>4</v>
      </c>
      <c r="N9" s="183" t="s">
        <v>0</v>
      </c>
    </row>
    <row r="10" spans="1:14" s="59" customFormat="1" ht="14.25" customHeight="1">
      <c r="A10" s="722"/>
      <c r="B10" s="714"/>
      <c r="C10" s="184" t="s">
        <v>9</v>
      </c>
      <c r="D10" s="184" t="s">
        <v>8</v>
      </c>
      <c r="E10" s="184" t="s">
        <v>6</v>
      </c>
      <c r="F10" s="184" t="s">
        <v>11</v>
      </c>
      <c r="G10" s="692"/>
      <c r="H10" s="700"/>
      <c r="I10" s="190" t="s">
        <v>9</v>
      </c>
      <c r="J10" s="190" t="s">
        <v>9</v>
      </c>
      <c r="K10" s="190" t="s">
        <v>8</v>
      </c>
      <c r="L10" s="190" t="s">
        <v>6</v>
      </c>
      <c r="M10" s="218" t="s">
        <v>11</v>
      </c>
      <c r="N10" s="192" t="s">
        <v>7</v>
      </c>
    </row>
    <row r="11" spans="1:14" s="59" customFormat="1" ht="14.25" customHeight="1">
      <c r="A11" s="746"/>
      <c r="B11" s="714"/>
      <c r="C11" s="193">
        <v>0.41666666666666669</v>
      </c>
      <c r="D11" s="193">
        <v>0.41666666666666669</v>
      </c>
      <c r="E11" s="193">
        <v>0.66666666666666663</v>
      </c>
      <c r="F11" s="193">
        <v>0.54166666666666663</v>
      </c>
      <c r="G11" s="692"/>
      <c r="H11" s="700"/>
      <c r="I11" s="196">
        <v>0.33333333333333331</v>
      </c>
      <c r="J11" s="196" t="s">
        <v>88</v>
      </c>
      <c r="K11" s="194">
        <v>0.33333333333333331</v>
      </c>
      <c r="L11" s="194">
        <v>0.66666666666666663</v>
      </c>
      <c r="M11" s="219">
        <v>0.29166666666666669</v>
      </c>
      <c r="N11" s="195">
        <v>0.66666666666666663</v>
      </c>
    </row>
    <row r="12" spans="1:14" s="142" customFormat="1" ht="24.95" customHeight="1">
      <c r="A12" s="536" t="s">
        <v>138</v>
      </c>
      <c r="B12" s="537" t="s">
        <v>356</v>
      </c>
      <c r="C12" s="365" t="s">
        <v>350</v>
      </c>
      <c r="D12" s="365" t="s">
        <v>321</v>
      </c>
      <c r="E12" s="365" t="s">
        <v>331</v>
      </c>
      <c r="F12" s="365" t="s">
        <v>336</v>
      </c>
      <c r="G12" s="362" t="s">
        <v>298</v>
      </c>
      <c r="H12" s="355" t="s">
        <v>483</v>
      </c>
      <c r="I12" s="337">
        <v>44402</v>
      </c>
      <c r="J12" s="337">
        <v>44423</v>
      </c>
      <c r="K12" s="337">
        <v>44438</v>
      </c>
      <c r="L12" s="337">
        <v>44441</v>
      </c>
      <c r="M12" s="337">
        <v>44442</v>
      </c>
      <c r="N12" s="157">
        <v>44443</v>
      </c>
    </row>
    <row r="13" spans="1:14" s="142" customFormat="1" ht="24.95" customHeight="1">
      <c r="A13" s="506" t="s">
        <v>357</v>
      </c>
      <c r="B13" s="537" t="s">
        <v>267</v>
      </c>
      <c r="C13" s="365" t="s">
        <v>322</v>
      </c>
      <c r="D13" s="365" t="s">
        <v>326</v>
      </c>
      <c r="E13" s="365" t="s">
        <v>312</v>
      </c>
      <c r="F13" s="365" t="s">
        <v>317</v>
      </c>
      <c r="G13" s="362" t="s">
        <v>484</v>
      </c>
      <c r="H13" s="355" t="s">
        <v>485</v>
      </c>
      <c r="I13" s="337">
        <v>44416</v>
      </c>
      <c r="J13" s="337">
        <f t="shared" ref="J13" si="0">J12+7</f>
        <v>44430</v>
      </c>
      <c r="K13" s="337">
        <v>44445</v>
      </c>
      <c r="L13" s="337">
        <v>44448</v>
      </c>
      <c r="M13" s="337">
        <v>44449</v>
      </c>
      <c r="N13" s="337">
        <v>44450</v>
      </c>
    </row>
    <row r="14" spans="1:14" s="142" customFormat="1" ht="24.95" customHeight="1">
      <c r="A14" s="538"/>
      <c r="B14" s="538"/>
      <c r="C14" s="365"/>
      <c r="D14" s="365"/>
      <c r="E14" s="365"/>
      <c r="F14" s="365"/>
      <c r="G14" s="362"/>
      <c r="H14" s="371"/>
      <c r="I14" s="550">
        <f t="shared" ref="I14:L19" si="1">I13+7</f>
        <v>44423</v>
      </c>
      <c r="J14" s="550">
        <f t="shared" si="1"/>
        <v>44437</v>
      </c>
      <c r="K14" s="550">
        <f t="shared" ref="K14:N15" si="2">(K13+7)</f>
        <v>44452</v>
      </c>
      <c r="L14" s="550">
        <f t="shared" si="2"/>
        <v>44455</v>
      </c>
      <c r="M14" s="550">
        <f t="shared" si="2"/>
        <v>44456</v>
      </c>
      <c r="N14" s="553">
        <f t="shared" si="2"/>
        <v>44457</v>
      </c>
    </row>
    <row r="15" spans="1:14" s="142" customFormat="1" ht="24.95" customHeight="1">
      <c r="A15" s="506"/>
      <c r="B15" s="537"/>
      <c r="C15" s="365"/>
      <c r="D15" s="365"/>
      <c r="E15" s="365"/>
      <c r="F15" s="365"/>
      <c r="G15" s="362"/>
      <c r="H15" s="355"/>
      <c r="I15" s="550">
        <f>I14+7</f>
        <v>44430</v>
      </c>
      <c r="J15" s="550">
        <f t="shared" si="1"/>
        <v>44444</v>
      </c>
      <c r="K15" s="550">
        <f t="shared" si="2"/>
        <v>44459</v>
      </c>
      <c r="L15" s="550">
        <f t="shared" si="2"/>
        <v>44462</v>
      </c>
      <c r="M15" s="550">
        <f t="shared" si="2"/>
        <v>44463</v>
      </c>
      <c r="N15" s="553">
        <f t="shared" si="2"/>
        <v>44464</v>
      </c>
    </row>
    <row r="16" spans="1:14" s="142" customFormat="1" ht="24.95" customHeight="1" thickBot="1">
      <c r="A16" s="536"/>
      <c r="B16" s="537"/>
      <c r="C16" s="365"/>
      <c r="D16" s="365"/>
      <c r="E16" s="365"/>
      <c r="F16" s="365"/>
      <c r="G16" s="545"/>
      <c r="H16" s="235"/>
      <c r="I16" s="550">
        <f t="shared" si="1"/>
        <v>44437</v>
      </c>
      <c r="J16" s="550">
        <f t="shared" si="1"/>
        <v>44451</v>
      </c>
      <c r="K16" s="550">
        <f>K15+7</f>
        <v>44466</v>
      </c>
      <c r="L16" s="550">
        <f>L15+7</f>
        <v>44469</v>
      </c>
      <c r="M16" s="550">
        <f>(M15+7)</f>
        <v>44470</v>
      </c>
      <c r="N16" s="550">
        <f>(N15+7)</f>
        <v>44471</v>
      </c>
    </row>
    <row r="17" spans="1:16" s="142" customFormat="1" ht="24.95" customHeight="1" thickTop="1">
      <c r="A17" s="506"/>
      <c r="B17" s="537"/>
      <c r="C17" s="365"/>
      <c r="D17" s="365"/>
      <c r="E17" s="365"/>
      <c r="F17" s="365"/>
      <c r="G17" s="362"/>
      <c r="H17" s="355"/>
      <c r="I17" s="550">
        <f t="shared" si="1"/>
        <v>44444</v>
      </c>
      <c r="J17" s="550">
        <f t="shared" si="1"/>
        <v>44458</v>
      </c>
      <c r="K17" s="550">
        <f t="shared" si="1"/>
        <v>44473</v>
      </c>
      <c r="L17" s="550">
        <f t="shared" si="1"/>
        <v>44476</v>
      </c>
      <c r="M17" s="550">
        <f t="shared" ref="M17:N19" si="3">(M16+7)</f>
        <v>44477</v>
      </c>
      <c r="N17" s="550">
        <f t="shared" si="3"/>
        <v>44478</v>
      </c>
    </row>
    <row r="18" spans="1:16" s="142" customFormat="1" ht="24.95" customHeight="1">
      <c r="A18" s="538"/>
      <c r="B18" s="538"/>
      <c r="C18" s="365"/>
      <c r="D18" s="365"/>
      <c r="E18" s="365"/>
      <c r="F18" s="365"/>
      <c r="G18" s="545"/>
      <c r="H18" s="355"/>
      <c r="I18" s="550">
        <f t="shared" si="1"/>
        <v>44451</v>
      </c>
      <c r="J18" s="550">
        <f t="shared" si="1"/>
        <v>44465</v>
      </c>
      <c r="K18" s="550">
        <f t="shared" si="1"/>
        <v>44480</v>
      </c>
      <c r="L18" s="550">
        <f t="shared" si="1"/>
        <v>44483</v>
      </c>
      <c r="M18" s="550">
        <f t="shared" si="3"/>
        <v>44484</v>
      </c>
      <c r="N18" s="550">
        <f t="shared" si="3"/>
        <v>44485</v>
      </c>
    </row>
    <row r="19" spans="1:16" s="142" customFormat="1" ht="24.95" customHeight="1" thickBot="1">
      <c r="A19" s="506"/>
      <c r="B19" s="537"/>
      <c r="C19" s="365"/>
      <c r="D19" s="365"/>
      <c r="E19" s="365"/>
      <c r="F19" s="365"/>
      <c r="G19" s="362"/>
      <c r="H19" s="235"/>
      <c r="I19" s="554">
        <f t="shared" si="1"/>
        <v>44458</v>
      </c>
      <c r="J19" s="554">
        <f t="shared" si="1"/>
        <v>44472</v>
      </c>
      <c r="K19" s="554">
        <f t="shared" si="1"/>
        <v>44487</v>
      </c>
      <c r="L19" s="554">
        <f t="shared" si="1"/>
        <v>44490</v>
      </c>
      <c r="M19" s="554">
        <f t="shared" si="3"/>
        <v>44491</v>
      </c>
      <c r="N19" s="555">
        <f t="shared" si="3"/>
        <v>44492</v>
      </c>
    </row>
    <row r="20" spans="1:16" s="142" customFormat="1" ht="24.95" customHeight="1" thickTop="1" thickBot="1">
      <c r="A20" s="367"/>
      <c r="B20" s="214"/>
      <c r="C20" s="211"/>
      <c r="D20" s="211"/>
      <c r="E20" s="340"/>
      <c r="F20" s="340"/>
      <c r="G20" s="369"/>
      <c r="H20" s="370"/>
      <c r="I20" s="178"/>
      <c r="J20" s="178"/>
      <c r="K20" s="178"/>
      <c r="L20" s="178"/>
      <c r="M20" s="178"/>
      <c r="N20" s="178"/>
    </row>
    <row r="21" spans="1:16" s="142" customFormat="1" ht="24.95" customHeight="1" thickTop="1">
      <c r="A21" s="230" t="s">
        <v>32</v>
      </c>
      <c r="B21" s="231"/>
      <c r="C21" s="236"/>
      <c r="D21" s="236"/>
      <c r="E21" s="178"/>
      <c r="F21" s="178"/>
      <c r="G21" s="60"/>
      <c r="H21" s="246"/>
      <c r="I21" s="178"/>
      <c r="J21" s="178"/>
      <c r="K21" s="178"/>
      <c r="L21" s="178"/>
      <c r="M21" s="178"/>
      <c r="N21" s="178"/>
    </row>
    <row r="22" spans="1:16" ht="15.75">
      <c r="A22" s="32" t="s">
        <v>30</v>
      </c>
      <c r="B22" s="39"/>
      <c r="C22" s="31"/>
      <c r="D22" s="31"/>
      <c r="E22" s="18"/>
      <c r="F22" s="18"/>
      <c r="G22" s="18"/>
      <c r="H22" s="19"/>
      <c r="I22" s="18"/>
      <c r="J22" s="18"/>
      <c r="K22" s="18"/>
      <c r="L22" s="18"/>
    </row>
    <row r="23" spans="1:16" s="44" customFormat="1" ht="15.75">
      <c r="A23" s="41" t="s">
        <v>247</v>
      </c>
      <c r="B23" s="42"/>
      <c r="C23" s="43"/>
      <c r="D23" s="43"/>
      <c r="E23" s="43"/>
      <c r="F23" s="43"/>
      <c r="G23" s="43"/>
      <c r="H23" s="52"/>
      <c r="I23" s="41"/>
      <c r="K23" s="138" t="s">
        <v>245</v>
      </c>
      <c r="L23" s="139"/>
      <c r="P23" s="43"/>
    </row>
    <row r="24" spans="1:16" s="44" customFormat="1" ht="15.75">
      <c r="A24" s="41" t="s">
        <v>19</v>
      </c>
      <c r="B24" s="42"/>
      <c r="C24" s="43"/>
      <c r="D24" s="43"/>
      <c r="E24" s="43"/>
      <c r="F24" s="43"/>
      <c r="G24" s="43"/>
      <c r="H24" s="52"/>
      <c r="I24" s="41"/>
      <c r="K24" s="138" t="s">
        <v>246</v>
      </c>
      <c r="L24" s="139"/>
      <c r="P24" s="43"/>
    </row>
    <row r="25" spans="1:16" s="44" customFormat="1" ht="15.75">
      <c r="A25" s="41" t="s">
        <v>62</v>
      </c>
      <c r="B25" s="42"/>
      <c r="C25" s="43"/>
      <c r="D25" s="43"/>
      <c r="E25" s="43"/>
      <c r="F25" s="41"/>
      <c r="G25" s="52"/>
      <c r="H25" s="247"/>
      <c r="I25" s="41"/>
      <c r="K25" s="138" t="s">
        <v>251</v>
      </c>
      <c r="L25" s="139"/>
      <c r="P25" s="43"/>
    </row>
    <row r="26" spans="1:16" s="44" customFormat="1" ht="15.75">
      <c r="A26" s="41" t="s">
        <v>20</v>
      </c>
      <c r="B26" s="42"/>
      <c r="C26" s="43"/>
      <c r="D26" s="43"/>
      <c r="E26" s="43"/>
      <c r="F26" s="41"/>
      <c r="G26" s="242"/>
      <c r="H26" s="247"/>
      <c r="I26" s="41"/>
      <c r="K26" s="138" t="s">
        <v>83</v>
      </c>
      <c r="L26" s="139"/>
      <c r="P26" s="43"/>
    </row>
    <row r="27" spans="1:16" ht="15.75">
      <c r="A27" s="41"/>
      <c r="B27" s="42"/>
      <c r="C27" s="43"/>
      <c r="D27" s="43"/>
      <c r="E27" s="43"/>
      <c r="F27" s="41"/>
      <c r="G27" s="242"/>
      <c r="H27" s="247"/>
      <c r="I27" s="41"/>
      <c r="J27" s="44"/>
      <c r="K27" s="41"/>
      <c r="L27" s="44"/>
    </row>
    <row r="28" spans="1:16" ht="15.75">
      <c r="A28" s="215" t="s">
        <v>2</v>
      </c>
      <c r="B28" s="37"/>
      <c r="C28" s="16"/>
      <c r="D28" s="16"/>
      <c r="E28" s="25"/>
      <c r="F28" s="16"/>
      <c r="G28" s="144"/>
      <c r="H28" s="144"/>
      <c r="I28" s="145"/>
      <c r="J28" s="145"/>
      <c r="L28" s="24"/>
      <c r="N28" s="24"/>
    </row>
    <row r="29" spans="1:16" ht="3" customHeight="1">
      <c r="A29" s="215"/>
      <c r="B29" s="37"/>
      <c r="C29" s="16"/>
      <c r="D29" s="16"/>
      <c r="E29" s="25"/>
      <c r="F29" s="16"/>
      <c r="G29" s="144"/>
      <c r="H29" s="144"/>
      <c r="I29" s="145"/>
      <c r="J29" s="145"/>
      <c r="L29" s="24"/>
      <c r="N29" s="24"/>
    </row>
    <row r="30" spans="1:16" ht="18">
      <c r="A30" s="33" t="s">
        <v>40</v>
      </c>
      <c r="B30" s="37"/>
      <c r="C30" s="16"/>
      <c r="D30" s="16"/>
      <c r="E30" s="25"/>
      <c r="F30" s="146"/>
      <c r="G30" s="147"/>
      <c r="H30" s="148"/>
      <c r="I30" s="148"/>
      <c r="J30" s="148"/>
      <c r="L30" s="24"/>
      <c r="N30" s="24"/>
    </row>
    <row r="31" spans="1:16" ht="4.5" customHeight="1">
      <c r="A31" s="48"/>
      <c r="B31" s="149"/>
      <c r="C31" s="146"/>
      <c r="D31" s="146"/>
      <c r="E31" s="27"/>
      <c r="F31" s="146"/>
      <c r="G31" s="147"/>
      <c r="H31" s="144"/>
      <c r="I31" s="25"/>
      <c r="J31" s="25"/>
      <c r="L31" s="24"/>
      <c r="N31" s="24"/>
    </row>
    <row r="32" spans="1:16" ht="15">
      <c r="A32" s="150" t="s">
        <v>41</v>
      </c>
      <c r="B32" s="149"/>
      <c r="C32" s="146"/>
      <c r="D32" s="146"/>
      <c r="E32" s="27"/>
      <c r="F32" s="151"/>
      <c r="G32" s="26"/>
      <c r="H32" s="144"/>
      <c r="I32" s="25"/>
      <c r="J32" s="25"/>
      <c r="L32" s="24"/>
      <c r="N32" s="24"/>
    </row>
    <row r="33" spans="1:14" ht="15">
      <c r="A33" s="150" t="s">
        <v>38</v>
      </c>
      <c r="B33" s="152"/>
      <c r="C33" s="151"/>
      <c r="D33" s="151"/>
      <c r="E33" s="26"/>
      <c r="G33" s="153"/>
      <c r="J33" s="24">
        <f>K12-D12</f>
        <v>22</v>
      </c>
      <c r="L33" s="24"/>
      <c r="N33" s="24"/>
    </row>
    <row r="34" spans="1:14" ht="15">
      <c r="A34" s="49" t="s">
        <v>252</v>
      </c>
      <c r="B34" s="29"/>
      <c r="G34" s="153"/>
      <c r="L34" s="24"/>
      <c r="N34" s="24"/>
    </row>
  </sheetData>
  <customSheetViews>
    <customSheetView guid="{1944FED4-C122-439C-B777-32A9B03BE781}" scale="80" showPageBreaks="1" showGridLines="0" fitToPage="1" printArea="1" view="pageBreakPreview">
      <selection activeCell="E14" sqref="E14"/>
      <pageMargins left="0.25" right="0.25" top="0.47" bottom="0.41" header="0.3" footer="0.3"/>
      <pageSetup scale="76" orientation="landscape" r:id="rId1"/>
      <headerFooter alignWithMargins="0"/>
    </customSheetView>
    <customSheetView guid="{319ECC9D-8532-44B1-B861-16C3520A4C44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2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3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76" orientation="landscape" r:id="rId4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5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6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7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8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9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0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1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2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3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4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5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6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7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8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19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20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21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22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23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24"/>
      <headerFooter alignWithMargins="0"/>
    </customSheetView>
    <customSheetView guid="{2D64A94D-C66C-4FD3-8201-7F642E1B0F95}" scale="80" showPageBreaks="1" showGridLines="0" fitToPage="1" printArea="1" view="pageBreakPreview">
      <selection activeCell="D14" sqref="D14"/>
      <pageMargins left="0.25" right="0.25" top="0.47" bottom="0.41" header="0.3" footer="0.3"/>
      <pageSetup scale="76" orientation="landscape" r:id="rId25"/>
      <headerFooter alignWithMargins="0"/>
    </customSheetView>
  </customSheetViews>
  <mergeCells count="14">
    <mergeCell ref="M6:N6"/>
    <mergeCell ref="K8:L8"/>
    <mergeCell ref="M8:N8"/>
    <mergeCell ref="M5:N5"/>
    <mergeCell ref="H8:H11"/>
    <mergeCell ref="A2:L2"/>
    <mergeCell ref="A3:L3"/>
    <mergeCell ref="K5:L5"/>
    <mergeCell ref="A8:A11"/>
    <mergeCell ref="B8:B11"/>
    <mergeCell ref="C8:D8"/>
    <mergeCell ref="E8:F8"/>
    <mergeCell ref="G8:G11"/>
    <mergeCell ref="I8:J8"/>
  </mergeCells>
  <phoneticPr fontId="29" type="noConversion"/>
  <hyperlinks>
    <hyperlink ref="A5" display="BACK TO MENU" xr:uid="{00000000-0004-0000-0C00-000000000000}"/>
  </hyperlinks>
  <pageMargins left="0.25" right="0.25" top="0.47" bottom="0.41" header="0.3" footer="0.3"/>
  <pageSetup scale="76" orientation="landscape" r:id="rId26"/>
  <headerFooter alignWithMargins="0"/>
  <drawing r:id="rId2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34"/>
  <sheetViews>
    <sheetView showGridLines="0" view="pageBreakPreview" zoomScale="90" zoomScaleSheetLayoutView="90" workbookViewId="0">
      <selection activeCell="G16" sqref="G16"/>
    </sheetView>
  </sheetViews>
  <sheetFormatPr defaultColWidth="8" defaultRowHeight="12.75"/>
  <cols>
    <col min="1" max="1" width="20" style="24" customWidth="1"/>
    <col min="2" max="2" width="10.109375" style="28" customWidth="1"/>
    <col min="3" max="4" width="9.44140625" style="24" customWidth="1"/>
    <col min="5" max="6" width="8.33203125" style="24" customWidth="1"/>
    <col min="7" max="7" width="25.109375" style="24" customWidth="1"/>
    <col min="8" max="8" width="13.109375" style="24" customWidth="1"/>
    <col min="9" max="11" width="6.109375" style="24" customWidth="1"/>
    <col min="12" max="12" width="7" style="29" customWidth="1"/>
    <col min="13" max="13" width="6.88671875" style="24" customWidth="1"/>
    <col min="14" max="14" width="11.6640625" style="29" customWidth="1"/>
    <col min="15" max="16384" width="8" style="24"/>
  </cols>
  <sheetData>
    <row r="2" spans="1:15" s="15" customFormat="1" ht="37.5">
      <c r="A2" s="657" t="s">
        <v>1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5" s="15" customFormat="1" ht="32.25" customHeight="1">
      <c r="A3" s="693" t="s">
        <v>222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  <c r="L3" s="743"/>
    </row>
    <row r="4" spans="1:15" s="12" customFormat="1" ht="15" customHeight="1">
      <c r="A4" s="13"/>
      <c r="B4" s="14"/>
      <c r="G4" s="13"/>
      <c r="H4" s="14"/>
      <c r="K4" s="13"/>
      <c r="M4" s="13"/>
    </row>
    <row r="5" spans="1:15" s="12" customFormat="1" ht="15" customHeight="1">
      <c r="A5" s="54" t="s">
        <v>22</v>
      </c>
      <c r="B5" s="14"/>
      <c r="G5" s="13"/>
      <c r="H5" s="14"/>
      <c r="I5" s="56"/>
      <c r="J5" s="56"/>
      <c r="K5" s="744"/>
      <c r="L5" s="745"/>
      <c r="M5" s="227" t="s">
        <v>89</v>
      </c>
      <c r="N5" s="227">
        <f ca="1">'MENU '!K8</f>
        <v>44398</v>
      </c>
      <c r="O5" s="261"/>
    </row>
    <row r="7" spans="1:15">
      <c r="A7" s="18"/>
    </row>
    <row r="8" spans="1:15" s="59" customFormat="1" ht="15.75" customHeight="1">
      <c r="A8" s="691" t="s">
        <v>3</v>
      </c>
      <c r="B8" s="755" t="s">
        <v>10</v>
      </c>
      <c r="C8" s="750" t="s">
        <v>18</v>
      </c>
      <c r="D8" s="750"/>
      <c r="E8" s="751" t="s">
        <v>188</v>
      </c>
      <c r="F8" s="751"/>
      <c r="G8" s="696" t="s">
        <v>31</v>
      </c>
      <c r="H8" s="679" t="s">
        <v>10</v>
      </c>
      <c r="I8" s="752" t="s">
        <v>188</v>
      </c>
      <c r="J8" s="753"/>
      <c r="K8" s="692" t="s">
        <v>14</v>
      </c>
      <c r="L8" s="756"/>
      <c r="M8" s="692" t="s">
        <v>13</v>
      </c>
      <c r="N8" s="749"/>
    </row>
    <row r="9" spans="1:15" s="59" customFormat="1" ht="14.25" customHeight="1">
      <c r="A9" s="691"/>
      <c r="B9" s="714"/>
      <c r="C9" s="182" t="s">
        <v>4</v>
      </c>
      <c r="D9" s="182" t="s">
        <v>0</v>
      </c>
      <c r="E9" s="182" t="s">
        <v>4</v>
      </c>
      <c r="F9" s="182" t="s">
        <v>0</v>
      </c>
      <c r="G9" s="692"/>
      <c r="H9" s="700"/>
      <c r="I9" s="182" t="s">
        <v>4</v>
      </c>
      <c r="J9" s="182" t="s">
        <v>0</v>
      </c>
      <c r="K9" s="182" t="s">
        <v>4</v>
      </c>
      <c r="L9" s="189" t="s">
        <v>0</v>
      </c>
      <c r="M9" s="182" t="s">
        <v>4</v>
      </c>
      <c r="N9" s="182" t="s">
        <v>0</v>
      </c>
    </row>
    <row r="10" spans="1:15" s="59" customFormat="1" ht="14.25" customHeight="1">
      <c r="A10" s="691"/>
      <c r="B10" s="714"/>
      <c r="C10" s="184" t="s">
        <v>9</v>
      </c>
      <c r="D10" s="184" t="s">
        <v>8</v>
      </c>
      <c r="E10" s="184" t="s">
        <v>5</v>
      </c>
      <c r="F10" s="184" t="s">
        <v>6</v>
      </c>
      <c r="G10" s="692"/>
      <c r="H10" s="700"/>
      <c r="I10" s="190" t="s">
        <v>9</v>
      </c>
      <c r="J10" s="190" t="s">
        <v>8</v>
      </c>
      <c r="K10" s="190" t="s">
        <v>9</v>
      </c>
      <c r="L10" s="191" t="s">
        <v>8</v>
      </c>
      <c r="M10" s="190" t="s">
        <v>5</v>
      </c>
      <c r="N10" s="190" t="s">
        <v>11</v>
      </c>
    </row>
    <row r="11" spans="1:15" s="59" customFormat="1" ht="14.25" customHeight="1">
      <c r="A11" s="754"/>
      <c r="B11" s="714"/>
      <c r="C11" s="193">
        <v>0.41666666666666669</v>
      </c>
      <c r="D11" s="193">
        <v>0.41666666666666669</v>
      </c>
      <c r="E11" s="193" t="s">
        <v>92</v>
      </c>
      <c r="F11" s="193" t="s">
        <v>92</v>
      </c>
      <c r="G11" s="692"/>
      <c r="H11" s="700"/>
      <c r="I11" s="194">
        <v>0.16666666666666666</v>
      </c>
      <c r="J11" s="194">
        <v>0.16666666666666666</v>
      </c>
      <c r="K11" s="194">
        <v>0.33333333333333331</v>
      </c>
      <c r="L11" s="194">
        <v>0.75</v>
      </c>
      <c r="M11" s="194">
        <v>0.33333333333333331</v>
      </c>
      <c r="N11" s="194">
        <v>0.54166666666666663</v>
      </c>
    </row>
    <row r="12" spans="1:15" s="142" customFormat="1" ht="24.95" customHeight="1">
      <c r="A12" s="536" t="s">
        <v>138</v>
      </c>
      <c r="B12" s="537" t="s">
        <v>356</v>
      </c>
      <c r="C12" s="365" t="s">
        <v>350</v>
      </c>
      <c r="D12" s="365" t="s">
        <v>321</v>
      </c>
      <c r="E12" s="365" t="s">
        <v>322</v>
      </c>
      <c r="F12" s="365" t="s">
        <v>326</v>
      </c>
      <c r="G12" s="506" t="s">
        <v>264</v>
      </c>
      <c r="H12" s="522" t="s">
        <v>387</v>
      </c>
      <c r="I12" s="337">
        <v>44422</v>
      </c>
      <c r="J12" s="337">
        <v>44431</v>
      </c>
      <c r="K12" s="337">
        <v>44445</v>
      </c>
      <c r="L12" s="337">
        <v>44448</v>
      </c>
      <c r="M12" s="337">
        <v>44448</v>
      </c>
      <c r="N12" s="337">
        <v>44451</v>
      </c>
    </row>
    <row r="13" spans="1:15" s="142" customFormat="1" ht="24.95" customHeight="1">
      <c r="A13" s="506" t="s">
        <v>357</v>
      </c>
      <c r="B13" s="537" t="s">
        <v>267</v>
      </c>
      <c r="C13" s="365" t="s">
        <v>322</v>
      </c>
      <c r="D13" s="365" t="s">
        <v>326</v>
      </c>
      <c r="E13" s="365" t="s">
        <v>333</v>
      </c>
      <c r="F13" s="365" t="s">
        <v>338</v>
      </c>
      <c r="G13" s="506" t="s">
        <v>283</v>
      </c>
      <c r="H13" s="522" t="s">
        <v>388</v>
      </c>
      <c r="I13" s="348">
        <v>44436</v>
      </c>
      <c r="J13" s="348">
        <v>44437</v>
      </c>
      <c r="K13" s="348">
        <v>44451</v>
      </c>
      <c r="L13" s="348">
        <v>44454</v>
      </c>
      <c r="M13" s="348">
        <v>44454</v>
      </c>
      <c r="N13" s="348">
        <v>44457</v>
      </c>
    </row>
    <row r="14" spans="1:15" s="142" customFormat="1" ht="24.95" customHeight="1">
      <c r="A14" s="538"/>
      <c r="B14" s="538"/>
      <c r="C14" s="365"/>
      <c r="D14" s="365"/>
      <c r="E14" s="365"/>
      <c r="F14" s="365"/>
      <c r="G14" s="551"/>
      <c r="H14" s="551"/>
      <c r="I14" s="552">
        <f t="shared" ref="I14:N19" si="0">I13+7</f>
        <v>44443</v>
      </c>
      <c r="J14" s="552">
        <f t="shared" si="0"/>
        <v>44444</v>
      </c>
      <c r="K14" s="550">
        <f t="shared" si="0"/>
        <v>44458</v>
      </c>
      <c r="L14" s="550">
        <f t="shared" si="0"/>
        <v>44461</v>
      </c>
      <c r="M14" s="550">
        <f t="shared" si="0"/>
        <v>44461</v>
      </c>
      <c r="N14" s="550">
        <f t="shared" si="0"/>
        <v>44464</v>
      </c>
    </row>
    <row r="15" spans="1:15" s="142" customFormat="1" ht="24.95" customHeight="1">
      <c r="A15" s="506"/>
      <c r="B15" s="537"/>
      <c r="C15" s="365"/>
      <c r="D15" s="365"/>
      <c r="E15" s="365"/>
      <c r="F15" s="365"/>
      <c r="G15" s="551"/>
      <c r="H15" s="551"/>
      <c r="I15" s="552">
        <f t="shared" si="0"/>
        <v>44450</v>
      </c>
      <c r="J15" s="552">
        <f t="shared" si="0"/>
        <v>44451</v>
      </c>
      <c r="K15" s="550">
        <f t="shared" si="0"/>
        <v>44465</v>
      </c>
      <c r="L15" s="550">
        <f t="shared" si="0"/>
        <v>44468</v>
      </c>
      <c r="M15" s="550">
        <f t="shared" si="0"/>
        <v>44468</v>
      </c>
      <c r="N15" s="550">
        <f t="shared" si="0"/>
        <v>44471</v>
      </c>
    </row>
    <row r="16" spans="1:15" ht="22.5" customHeight="1">
      <c r="A16" s="536"/>
      <c r="B16" s="537"/>
      <c r="C16" s="365"/>
      <c r="D16" s="365"/>
      <c r="E16" s="365"/>
      <c r="F16" s="365"/>
      <c r="G16" s="551"/>
      <c r="H16" s="551"/>
      <c r="I16" s="552">
        <f t="shared" si="0"/>
        <v>44457</v>
      </c>
      <c r="J16" s="552">
        <f t="shared" si="0"/>
        <v>44458</v>
      </c>
      <c r="K16" s="550">
        <f t="shared" ref="K16:N16" si="1">K15+7</f>
        <v>44472</v>
      </c>
      <c r="L16" s="550">
        <f t="shared" si="1"/>
        <v>44475</v>
      </c>
      <c r="M16" s="550">
        <f t="shared" si="1"/>
        <v>44475</v>
      </c>
      <c r="N16" s="550">
        <f t="shared" si="1"/>
        <v>44478</v>
      </c>
    </row>
    <row r="17" spans="1:16" ht="22.5" customHeight="1">
      <c r="A17" s="506"/>
      <c r="B17" s="537"/>
      <c r="C17" s="365"/>
      <c r="D17" s="365"/>
      <c r="E17" s="365"/>
      <c r="F17" s="365"/>
      <c r="G17" s="551"/>
      <c r="H17" s="551"/>
      <c r="I17" s="552">
        <f t="shared" si="0"/>
        <v>44464</v>
      </c>
      <c r="J17" s="552">
        <f t="shared" si="0"/>
        <v>44465</v>
      </c>
      <c r="K17" s="550">
        <f t="shared" si="0"/>
        <v>44479</v>
      </c>
      <c r="L17" s="550">
        <f t="shared" si="0"/>
        <v>44482</v>
      </c>
      <c r="M17" s="550">
        <f t="shared" si="0"/>
        <v>44482</v>
      </c>
      <c r="N17" s="550">
        <f t="shared" si="0"/>
        <v>44485</v>
      </c>
    </row>
    <row r="18" spans="1:16" ht="22.5" customHeight="1">
      <c r="A18" s="538"/>
      <c r="B18" s="538"/>
      <c r="C18" s="365"/>
      <c r="D18" s="365"/>
      <c r="E18" s="365"/>
      <c r="F18" s="365"/>
      <c r="G18" s="551"/>
      <c r="H18" s="551"/>
      <c r="I18" s="552">
        <f t="shared" si="0"/>
        <v>44471</v>
      </c>
      <c r="J18" s="552">
        <f t="shared" si="0"/>
        <v>44472</v>
      </c>
      <c r="K18" s="550">
        <f t="shared" si="0"/>
        <v>44486</v>
      </c>
      <c r="L18" s="550">
        <f t="shared" si="0"/>
        <v>44489</v>
      </c>
      <c r="M18" s="550">
        <f t="shared" si="0"/>
        <v>44489</v>
      </c>
      <c r="N18" s="550">
        <f t="shared" si="0"/>
        <v>44492</v>
      </c>
    </row>
    <row r="19" spans="1:16" ht="22.5" customHeight="1">
      <c r="A19" s="506"/>
      <c r="B19" s="537"/>
      <c r="C19" s="365"/>
      <c r="D19" s="365"/>
      <c r="E19" s="365"/>
      <c r="F19" s="365"/>
      <c r="G19" s="551"/>
      <c r="H19" s="551"/>
      <c r="I19" s="552">
        <f t="shared" si="0"/>
        <v>44478</v>
      </c>
      <c r="J19" s="552">
        <f t="shared" si="0"/>
        <v>44479</v>
      </c>
      <c r="K19" s="550">
        <f t="shared" si="0"/>
        <v>44493</v>
      </c>
      <c r="L19" s="550">
        <f t="shared" si="0"/>
        <v>44496</v>
      </c>
      <c r="M19" s="550">
        <f t="shared" si="0"/>
        <v>44496</v>
      </c>
      <c r="N19" s="550">
        <f t="shared" si="0"/>
        <v>44499</v>
      </c>
    </row>
    <row r="20" spans="1:16">
      <c r="A20" s="18"/>
    </row>
    <row r="21" spans="1:16">
      <c r="A21" s="18"/>
    </row>
    <row r="22" spans="1:16" ht="15.75">
      <c r="A22" s="32" t="s">
        <v>30</v>
      </c>
      <c r="B22" s="39"/>
      <c r="C22" s="31"/>
      <c r="D22" s="31"/>
      <c r="E22" s="18"/>
      <c r="F22" s="18"/>
      <c r="G22" s="18"/>
      <c r="H22" s="18"/>
      <c r="I22" s="18"/>
      <c r="J22" s="18"/>
      <c r="K22" s="18"/>
      <c r="L22" s="18"/>
    </row>
    <row r="23" spans="1:16" s="44" customFormat="1" ht="15.75">
      <c r="A23" s="41" t="s">
        <v>247</v>
      </c>
      <c r="B23" s="42"/>
      <c r="C23" s="43"/>
      <c r="D23" s="43"/>
      <c r="E23" s="43"/>
      <c r="F23" s="43"/>
      <c r="G23" s="43"/>
      <c r="H23" s="43"/>
      <c r="K23" s="138" t="s">
        <v>245</v>
      </c>
      <c r="L23" s="139"/>
      <c r="P23" s="43"/>
    </row>
    <row r="24" spans="1:16" s="44" customFormat="1" ht="15.75">
      <c r="A24" s="41" t="s">
        <v>19</v>
      </c>
      <c r="B24" s="42"/>
      <c r="C24" s="43"/>
      <c r="D24" s="43"/>
      <c r="E24" s="43"/>
      <c r="F24" s="43"/>
      <c r="G24" s="43"/>
      <c r="H24" s="43"/>
      <c r="K24" s="138" t="s">
        <v>246</v>
      </c>
      <c r="L24" s="139"/>
      <c r="P24" s="43"/>
    </row>
    <row r="25" spans="1:16" s="44" customFormat="1" ht="15.75">
      <c r="A25" s="41" t="s">
        <v>62</v>
      </c>
      <c r="B25" s="42"/>
      <c r="C25" s="43"/>
      <c r="D25" s="43"/>
      <c r="E25" s="43"/>
      <c r="F25" s="41"/>
      <c r="G25" s="52"/>
      <c r="K25" s="138" t="s">
        <v>251</v>
      </c>
      <c r="L25" s="139"/>
      <c r="P25" s="43"/>
    </row>
    <row r="26" spans="1:16" s="44" customFormat="1" ht="15.75">
      <c r="A26" s="41" t="s">
        <v>20</v>
      </c>
      <c r="B26" s="42"/>
      <c r="C26" s="43"/>
      <c r="D26" s="43"/>
      <c r="E26" s="43"/>
      <c r="F26" s="41"/>
      <c r="G26" s="52"/>
      <c r="K26" s="138" t="s">
        <v>83</v>
      </c>
      <c r="L26" s="139"/>
      <c r="P26" s="43"/>
    </row>
    <row r="27" spans="1:16" ht="15.75">
      <c r="A27" s="41"/>
      <c r="B27" s="42"/>
      <c r="C27" s="43"/>
      <c r="D27" s="43"/>
      <c r="E27" s="43"/>
      <c r="F27" s="41"/>
      <c r="G27" s="52"/>
      <c r="H27" s="44"/>
      <c r="I27" s="44"/>
      <c r="J27" s="44"/>
      <c r="K27" s="41"/>
      <c r="L27" s="44"/>
    </row>
    <row r="28" spans="1:16" ht="15.75">
      <c r="A28" s="51" t="s">
        <v>2</v>
      </c>
      <c r="B28" s="37"/>
      <c r="C28" s="16"/>
      <c r="D28" s="16"/>
      <c r="E28" s="25"/>
      <c r="F28" s="16"/>
      <c r="G28" s="144"/>
      <c r="H28" s="25"/>
      <c r="I28" s="145"/>
      <c r="J28" s="145"/>
      <c r="L28" s="24"/>
      <c r="N28" s="24"/>
    </row>
    <row r="29" spans="1:16" ht="3" customHeight="1">
      <c r="A29" s="51"/>
      <c r="B29" s="37"/>
      <c r="C29" s="16"/>
      <c r="D29" s="16"/>
      <c r="E29" s="25"/>
      <c r="F29" s="16"/>
      <c r="G29" s="144"/>
      <c r="H29" s="25"/>
      <c r="I29" s="145"/>
      <c r="J29" s="145"/>
      <c r="L29" s="24"/>
      <c r="N29" s="24"/>
    </row>
    <row r="30" spans="1:16" ht="18">
      <c r="A30" s="33" t="s">
        <v>40</v>
      </c>
      <c r="B30" s="37"/>
      <c r="C30" s="16"/>
      <c r="D30" s="16"/>
      <c r="E30" s="25"/>
      <c r="F30" s="146"/>
      <c r="G30" s="147"/>
      <c r="H30" s="148"/>
      <c r="I30" s="148"/>
      <c r="J30" s="148"/>
      <c r="L30" s="24"/>
      <c r="N30" s="24"/>
    </row>
    <row r="31" spans="1:16" ht="4.5" customHeight="1">
      <c r="A31" s="48"/>
      <c r="B31" s="149"/>
      <c r="C31" s="146"/>
      <c r="D31" s="146"/>
      <c r="E31" s="27"/>
      <c r="F31" s="146"/>
      <c r="G31" s="147"/>
      <c r="H31" s="25"/>
      <c r="I31" s="25"/>
      <c r="J31" s="25"/>
      <c r="L31" s="24"/>
      <c r="N31" s="24"/>
    </row>
    <row r="32" spans="1:16" ht="15">
      <c r="A32" s="150" t="s">
        <v>41</v>
      </c>
      <c r="B32" s="149"/>
      <c r="C32" s="146"/>
      <c r="D32" s="146"/>
      <c r="E32" s="27"/>
      <c r="F32" s="151"/>
      <c r="G32" s="26"/>
      <c r="H32" s="25"/>
      <c r="I32" s="25"/>
      <c r="J32" s="25"/>
      <c r="L32" s="24"/>
      <c r="N32" s="24"/>
    </row>
    <row r="33" spans="1:14" ht="15">
      <c r="A33" s="150" t="s">
        <v>38</v>
      </c>
      <c r="B33" s="152"/>
      <c r="C33" s="151"/>
      <c r="D33" s="151"/>
      <c r="E33" s="26"/>
      <c r="G33" s="153"/>
      <c r="L33" s="24"/>
      <c r="N33" s="24"/>
    </row>
    <row r="34" spans="1:14" ht="15">
      <c r="A34" s="49" t="s">
        <v>252</v>
      </c>
      <c r="B34" s="29"/>
      <c r="G34" s="153"/>
      <c r="L34" s="24"/>
      <c r="N34" s="24"/>
    </row>
  </sheetData>
  <customSheetViews>
    <customSheetView guid="{1944FED4-C122-439C-B777-32A9B03BE781}" scale="90" showPageBreaks="1" showGridLines="0" fitToPage="1" view="pageBreakPreview">
      <selection activeCell="G16" sqref="G16"/>
      <pageMargins left="0.25" right="0.25" top="0.47" bottom="0.41" header="0.3" footer="0.3"/>
      <pageSetup scale="68" orientation="landscape" r:id="rId1"/>
    </customSheetView>
    <customSheetView guid="{319ECC9D-8532-44B1-B861-16C3520A4C44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2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3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4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5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6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7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8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9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0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1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2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3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4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5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6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7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8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9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0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21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22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23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4"/>
    </customSheetView>
    <customSheetView guid="{2D64A94D-C66C-4FD3-8201-7F642E1B0F95}" scale="90" showPageBreaks="1" showGridLines="0" fitToPage="1" view="pageBreakPreview">
      <selection activeCell="G16" sqref="G16"/>
      <pageMargins left="0.25" right="0.25" top="0.47" bottom="0.41" header="0.3" footer="0.3"/>
      <pageSetup scale="68" orientation="landscape" r:id="rId25"/>
    </customSheetView>
  </customSheetViews>
  <mergeCells count="12">
    <mergeCell ref="A2:L2"/>
    <mergeCell ref="A3:L3"/>
    <mergeCell ref="K5:L5"/>
    <mergeCell ref="A8:A11"/>
    <mergeCell ref="B8:B11"/>
    <mergeCell ref="K8:L8"/>
    <mergeCell ref="M8:N8"/>
    <mergeCell ref="H8:H11"/>
    <mergeCell ref="C8:D8"/>
    <mergeCell ref="E8:F8"/>
    <mergeCell ref="G8:G11"/>
    <mergeCell ref="I8:J8"/>
  </mergeCells>
  <phoneticPr fontId="29" type="noConversion"/>
  <hyperlinks>
    <hyperlink ref="A5" display="BACK TO MENU" xr:uid="{00000000-0004-0000-0B00-000000000000}"/>
  </hyperlinks>
  <pageMargins left="0.25" right="0.25" top="0.47" bottom="0.41" header="0.3" footer="0.3"/>
  <pageSetup scale="68" orientation="landscape" r:id="rId26"/>
  <ignoredErrors>
    <ignoredError sqref="E11:F11" numberStoredAsText="1"/>
  </ignoredErrors>
  <drawing r:id="rId2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M144"/>
  <sheetViews>
    <sheetView workbookViewId="0">
      <selection activeCell="F74" sqref="F74"/>
    </sheetView>
  </sheetViews>
  <sheetFormatPr defaultColWidth="8.88671875" defaultRowHeight="12.75"/>
  <cols>
    <col min="1" max="1" width="19.88671875" style="24" customWidth="1"/>
    <col min="2" max="2" width="9.88671875" style="28" customWidth="1"/>
    <col min="3" max="4" width="9.44140625" style="24" customWidth="1"/>
    <col min="5" max="5" width="8.88671875" style="24" customWidth="1"/>
    <col min="6" max="6" width="8.33203125" style="24" customWidth="1"/>
    <col min="7" max="7" width="17.44140625" style="24" customWidth="1"/>
    <col min="8" max="9" width="8.33203125" style="24" customWidth="1"/>
    <col min="10" max="10" width="8.109375" style="24" customWidth="1"/>
    <col min="11" max="12" width="8.33203125" style="29" customWidth="1"/>
    <col min="13" max="16384" width="8.88671875" style="24"/>
  </cols>
  <sheetData>
    <row r="2" spans="1:13" s="15" customFormat="1" ht="37.5">
      <c r="A2" s="657" t="s">
        <v>1</v>
      </c>
      <c r="B2" s="658"/>
      <c r="C2" s="658"/>
      <c r="D2" s="658"/>
      <c r="E2" s="658"/>
      <c r="F2" s="658"/>
      <c r="G2" s="658"/>
      <c r="H2" s="658"/>
      <c r="I2" s="658"/>
      <c r="J2" s="658"/>
      <c r="K2" s="248"/>
      <c r="L2" s="248"/>
    </row>
    <row r="3" spans="1:13" s="15" customFormat="1" ht="32.25" customHeight="1">
      <c r="A3" s="761" t="s">
        <v>97</v>
      </c>
      <c r="B3" s="762"/>
      <c r="C3" s="762"/>
      <c r="D3" s="762"/>
      <c r="E3" s="762"/>
      <c r="F3" s="762"/>
      <c r="G3" s="762"/>
      <c r="H3" s="762"/>
      <c r="I3" s="762"/>
      <c r="J3" s="762"/>
      <c r="K3" s="250"/>
      <c r="L3" s="250"/>
    </row>
    <row r="4" spans="1:13" s="12" customFormat="1" ht="15" customHeight="1">
      <c r="A4" s="13"/>
      <c r="B4" s="14"/>
      <c r="G4" s="13"/>
      <c r="H4" s="14"/>
    </row>
    <row r="5" spans="1:13" s="12" customFormat="1" ht="15" customHeight="1">
      <c r="A5" s="168" t="s">
        <v>22</v>
      </c>
      <c r="B5" s="14"/>
      <c r="G5" s="13"/>
      <c r="H5" s="14"/>
      <c r="J5" s="169"/>
      <c r="K5" s="181"/>
      <c r="L5" s="181"/>
    </row>
    <row r="6" spans="1:13">
      <c r="K6" s="239" t="s">
        <v>91</v>
      </c>
      <c r="L6" s="747">
        <f ca="1">'MENU '!K8</f>
        <v>44398</v>
      </c>
      <c r="M6" s="748"/>
    </row>
    <row r="8" spans="1:13" s="59" customFormat="1" ht="15.75" hidden="1" customHeight="1" thickTop="1">
      <c r="A8" s="721" t="s">
        <v>3</v>
      </c>
      <c r="B8" s="678" t="s">
        <v>10</v>
      </c>
      <c r="C8" s="675" t="s">
        <v>59</v>
      </c>
      <c r="D8" s="675"/>
      <c r="E8" s="720" t="s">
        <v>72</v>
      </c>
      <c r="F8" s="720"/>
      <c r="G8" s="763" t="s">
        <v>31</v>
      </c>
      <c r="H8" s="678" t="s">
        <v>10</v>
      </c>
      <c r="I8" s="720" t="s">
        <v>72</v>
      </c>
      <c r="J8" s="720"/>
      <c r="K8" s="675" t="s">
        <v>26</v>
      </c>
      <c r="L8" s="688"/>
    </row>
    <row r="9" spans="1:13" s="59" customFormat="1" ht="14.25" hidden="1" customHeight="1">
      <c r="A9" s="722"/>
      <c r="B9" s="679"/>
      <c r="C9" s="182" t="s">
        <v>4</v>
      </c>
      <c r="D9" s="182" t="s">
        <v>0</v>
      </c>
      <c r="E9" s="182" t="s">
        <v>4</v>
      </c>
      <c r="F9" s="182" t="s">
        <v>0</v>
      </c>
      <c r="G9" s="764"/>
      <c r="H9" s="700"/>
      <c r="I9" s="249" t="s">
        <v>4</v>
      </c>
      <c r="J9" s="249" t="s">
        <v>0</v>
      </c>
      <c r="K9" s="249" t="s">
        <v>4</v>
      </c>
      <c r="L9" s="197" t="s">
        <v>0</v>
      </c>
    </row>
    <row r="10" spans="1:13" s="59" customFormat="1" ht="14.25" hidden="1" customHeight="1">
      <c r="A10" s="722"/>
      <c r="B10" s="679"/>
      <c r="C10" s="190" t="s">
        <v>9</v>
      </c>
      <c r="D10" s="190" t="s">
        <v>8</v>
      </c>
      <c r="E10" s="184" t="s">
        <v>9</v>
      </c>
      <c r="F10" s="184" t="s">
        <v>8</v>
      </c>
      <c r="G10" s="764"/>
      <c r="H10" s="700"/>
      <c r="I10" s="198" t="s">
        <v>9</v>
      </c>
      <c r="J10" s="198" t="s">
        <v>8</v>
      </c>
      <c r="K10" s="198" t="s">
        <v>12</v>
      </c>
      <c r="L10" s="199" t="s">
        <v>12</v>
      </c>
    </row>
    <row r="11" spans="1:13" s="59" customFormat="1" ht="14.25" hidden="1" customHeight="1">
      <c r="A11" s="722"/>
      <c r="B11" s="679"/>
      <c r="C11" s="196">
        <v>0.75</v>
      </c>
      <c r="D11" s="196">
        <v>0.29166666666666669</v>
      </c>
      <c r="E11" s="193">
        <v>0.33333333333333331</v>
      </c>
      <c r="F11" s="193">
        <v>0.16666666666666666</v>
      </c>
      <c r="G11" s="764"/>
      <c r="H11" s="700"/>
      <c r="I11" s="200">
        <v>0.75</v>
      </c>
      <c r="J11" s="200">
        <v>0.5</v>
      </c>
      <c r="K11" s="200">
        <v>0.25</v>
      </c>
      <c r="L11" s="201">
        <v>0.83333333333333337</v>
      </c>
    </row>
    <row r="12" spans="1:13" s="142" customFormat="1" ht="21.95" hidden="1" customHeight="1">
      <c r="A12" s="174" t="s">
        <v>77</v>
      </c>
      <c r="B12" s="206" t="s">
        <v>60</v>
      </c>
      <c r="C12" s="155">
        <v>42890</v>
      </c>
      <c r="D12" s="155">
        <v>42891</v>
      </c>
      <c r="E12" s="162">
        <v>42897</v>
      </c>
      <c r="F12" s="162">
        <v>42898</v>
      </c>
      <c r="G12" s="163" t="s">
        <v>48</v>
      </c>
      <c r="H12" s="164" t="s">
        <v>47</v>
      </c>
      <c r="I12" s="155">
        <v>42904</v>
      </c>
      <c r="J12" s="155">
        <v>42905</v>
      </c>
      <c r="K12" s="165">
        <v>42938</v>
      </c>
      <c r="L12" s="157">
        <v>42938</v>
      </c>
    </row>
    <row r="13" spans="1:13" s="142" customFormat="1" ht="21.95" hidden="1" customHeight="1">
      <c r="A13" s="174" t="s">
        <v>74</v>
      </c>
      <c r="B13" s="206" t="s">
        <v>70</v>
      </c>
      <c r="C13" s="155">
        <f t="shared" ref="C13:F16" si="0">C12+7</f>
        <v>42897</v>
      </c>
      <c r="D13" s="155">
        <f t="shared" si="0"/>
        <v>42898</v>
      </c>
      <c r="E13" s="162">
        <f t="shared" si="0"/>
        <v>42904</v>
      </c>
      <c r="F13" s="162">
        <f t="shared" si="0"/>
        <v>42905</v>
      </c>
      <c r="G13" s="163" t="s">
        <v>39</v>
      </c>
      <c r="H13" s="166" t="s">
        <v>51</v>
      </c>
      <c r="I13" s="155">
        <f t="shared" ref="I13:L16" si="1">I12+7</f>
        <v>42911</v>
      </c>
      <c r="J13" s="155">
        <f t="shared" si="1"/>
        <v>42912</v>
      </c>
      <c r="K13" s="155">
        <f t="shared" si="1"/>
        <v>42945</v>
      </c>
      <c r="L13" s="157">
        <f t="shared" si="1"/>
        <v>42945</v>
      </c>
    </row>
    <row r="14" spans="1:13" s="142" customFormat="1" ht="21.95" hidden="1" customHeight="1">
      <c r="A14" s="174" t="s">
        <v>54</v>
      </c>
      <c r="B14" s="206"/>
      <c r="C14" s="155">
        <f t="shared" si="0"/>
        <v>42904</v>
      </c>
      <c r="D14" s="155">
        <f t="shared" si="0"/>
        <v>42905</v>
      </c>
      <c r="E14" s="162">
        <f t="shared" si="0"/>
        <v>42911</v>
      </c>
      <c r="F14" s="162">
        <f t="shared" si="0"/>
        <v>42912</v>
      </c>
      <c r="G14" s="163" t="s">
        <v>80</v>
      </c>
      <c r="H14" s="164" t="s">
        <v>45</v>
      </c>
      <c r="I14" s="155">
        <f t="shared" si="1"/>
        <v>42918</v>
      </c>
      <c r="J14" s="155">
        <f t="shared" si="1"/>
        <v>42919</v>
      </c>
      <c r="K14" s="155">
        <f t="shared" si="1"/>
        <v>42952</v>
      </c>
      <c r="L14" s="157">
        <f t="shared" si="1"/>
        <v>42952</v>
      </c>
    </row>
    <row r="15" spans="1:13" s="142" customFormat="1" ht="21.95" hidden="1" customHeight="1">
      <c r="A15" s="174" t="s">
        <v>77</v>
      </c>
      <c r="B15" s="206" t="s">
        <v>70</v>
      </c>
      <c r="C15" s="155">
        <f t="shared" si="0"/>
        <v>42911</v>
      </c>
      <c r="D15" s="155">
        <f t="shared" si="0"/>
        <v>42912</v>
      </c>
      <c r="E15" s="162">
        <f t="shared" si="0"/>
        <v>42918</v>
      </c>
      <c r="F15" s="162">
        <f t="shared" si="0"/>
        <v>42919</v>
      </c>
      <c r="G15" s="163" t="s">
        <v>46</v>
      </c>
      <c r="H15" s="164" t="s">
        <v>47</v>
      </c>
      <c r="I15" s="155">
        <f t="shared" si="1"/>
        <v>42925</v>
      </c>
      <c r="J15" s="155">
        <f t="shared" si="1"/>
        <v>42926</v>
      </c>
      <c r="K15" s="155">
        <f t="shared" si="1"/>
        <v>42959</v>
      </c>
      <c r="L15" s="157">
        <f t="shared" si="1"/>
        <v>42959</v>
      </c>
    </row>
    <row r="16" spans="1:13" s="142" customFormat="1" ht="21.95" hidden="1" customHeight="1" thickBot="1">
      <c r="A16" s="175" t="s">
        <v>74</v>
      </c>
      <c r="B16" s="207" t="s">
        <v>82</v>
      </c>
      <c r="C16" s="159">
        <f t="shared" si="0"/>
        <v>42918</v>
      </c>
      <c r="D16" s="159">
        <f t="shared" si="0"/>
        <v>42919</v>
      </c>
      <c r="E16" s="167">
        <f t="shared" si="0"/>
        <v>42925</v>
      </c>
      <c r="F16" s="167">
        <f t="shared" si="0"/>
        <v>42926</v>
      </c>
      <c r="G16" s="205" t="s">
        <v>78</v>
      </c>
      <c r="H16" s="205" t="s">
        <v>81</v>
      </c>
      <c r="I16" s="159">
        <f t="shared" si="1"/>
        <v>42932</v>
      </c>
      <c r="J16" s="159">
        <f t="shared" si="1"/>
        <v>42933</v>
      </c>
      <c r="K16" s="159">
        <f t="shared" si="1"/>
        <v>42966</v>
      </c>
      <c r="L16" s="160">
        <f t="shared" si="1"/>
        <v>42966</v>
      </c>
    </row>
    <row r="17" spans="1:12" ht="13.5" hidden="1" thickTop="1"/>
    <row r="18" spans="1:12" ht="15.75" hidden="1">
      <c r="A18" s="138" t="s">
        <v>61</v>
      </c>
      <c r="B18" s="140"/>
      <c r="C18" s="139"/>
      <c r="D18" s="138"/>
      <c r="E18" s="139"/>
      <c r="F18" s="139"/>
      <c r="G18" s="138" t="s">
        <v>71</v>
      </c>
      <c r="H18" s="139"/>
      <c r="K18" s="24"/>
      <c r="L18" s="139"/>
    </row>
    <row r="19" spans="1:12" ht="15.75" hidden="1">
      <c r="A19" s="138" t="s">
        <v>62</v>
      </c>
      <c r="B19" s="140"/>
      <c r="C19" s="139"/>
      <c r="D19" s="139"/>
      <c r="E19" s="139"/>
      <c r="F19" s="139"/>
      <c r="G19" s="139"/>
      <c r="H19" s="138"/>
      <c r="K19" s="24"/>
      <c r="L19" s="139"/>
    </row>
    <row r="20" spans="1:12" ht="15.75" hidden="1">
      <c r="A20" s="138" t="s">
        <v>20</v>
      </c>
      <c r="B20" s="140"/>
      <c r="C20" s="139"/>
      <c r="D20" s="139"/>
      <c r="E20" s="139"/>
      <c r="F20" s="139"/>
      <c r="G20" s="139"/>
      <c r="H20" s="138"/>
      <c r="K20" s="24"/>
      <c r="L20" s="139"/>
    </row>
    <row r="21" spans="1:12" hidden="1"/>
    <row r="22" spans="1:12" hidden="1"/>
    <row r="23" spans="1:12" ht="15.75">
      <c r="A23" s="138"/>
      <c r="B23" s="140"/>
      <c r="C23" s="139"/>
      <c r="D23" s="139"/>
      <c r="E23" s="139"/>
      <c r="F23" s="138"/>
      <c r="G23" s="208"/>
      <c r="H23" s="139"/>
      <c r="I23" s="138"/>
      <c r="J23" s="139"/>
    </row>
    <row r="24" spans="1:12" ht="15.75">
      <c r="A24" s="138"/>
      <c r="B24" s="140"/>
      <c r="C24" s="139"/>
      <c r="D24" s="139"/>
      <c r="E24" s="139"/>
      <c r="F24" s="138"/>
      <c r="G24" s="208"/>
      <c r="H24" s="139"/>
      <c r="I24" s="138"/>
      <c r="J24" s="139"/>
    </row>
    <row r="25" spans="1:12" ht="13.5" thickBot="1"/>
    <row r="26" spans="1:12" ht="17.25" customHeight="1" thickTop="1">
      <c r="A26" s="721" t="s">
        <v>3</v>
      </c>
      <c r="B26" s="678" t="s">
        <v>10</v>
      </c>
      <c r="C26" s="723" t="s">
        <v>18</v>
      </c>
      <c r="D26" s="723"/>
      <c r="E26" s="724" t="s">
        <v>25</v>
      </c>
      <c r="F26" s="724"/>
      <c r="G26" s="674" t="s">
        <v>31</v>
      </c>
      <c r="H26" s="678" t="s">
        <v>10</v>
      </c>
      <c r="I26" s="720" t="s">
        <v>94</v>
      </c>
      <c r="J26" s="720"/>
      <c r="K26" s="759" t="s">
        <v>98</v>
      </c>
      <c r="L26" s="760"/>
    </row>
    <row r="27" spans="1:12" ht="16.5" customHeight="1">
      <c r="A27" s="722"/>
      <c r="B27" s="679"/>
      <c r="C27" s="182" t="s">
        <v>4</v>
      </c>
      <c r="D27" s="182" t="s">
        <v>0</v>
      </c>
      <c r="E27" s="182" t="s">
        <v>4</v>
      </c>
      <c r="F27" s="182" t="s">
        <v>0</v>
      </c>
      <c r="G27" s="692"/>
      <c r="H27" s="700"/>
      <c r="I27" s="182" t="s">
        <v>4</v>
      </c>
      <c r="J27" s="182" t="s">
        <v>0</v>
      </c>
      <c r="K27" s="249" t="s">
        <v>4</v>
      </c>
      <c r="L27" s="197" t="s">
        <v>0</v>
      </c>
    </row>
    <row r="28" spans="1:12" ht="15.75" customHeight="1">
      <c r="A28" s="722"/>
      <c r="B28" s="679"/>
      <c r="C28" s="184" t="s">
        <v>9</v>
      </c>
      <c r="D28" s="184" t="s">
        <v>8</v>
      </c>
      <c r="E28" s="184" t="s">
        <v>11</v>
      </c>
      <c r="F28" s="184" t="s">
        <v>7</v>
      </c>
      <c r="G28" s="692"/>
      <c r="H28" s="700"/>
      <c r="I28" s="190" t="s">
        <v>9</v>
      </c>
      <c r="J28" s="190" t="s">
        <v>8</v>
      </c>
      <c r="K28" s="198" t="s">
        <v>11</v>
      </c>
      <c r="L28" s="199" t="s">
        <v>12</v>
      </c>
    </row>
    <row r="29" spans="1:12" ht="15" customHeight="1">
      <c r="A29" s="722"/>
      <c r="B29" s="679"/>
      <c r="C29" s="212">
        <v>0.33333333333333331</v>
      </c>
      <c r="D29" s="193">
        <v>0.33333333333333331</v>
      </c>
      <c r="E29" s="193">
        <v>0.875</v>
      </c>
      <c r="F29" s="193">
        <v>0.875</v>
      </c>
      <c r="G29" s="692"/>
      <c r="H29" s="700"/>
      <c r="I29" s="196">
        <v>0.91666666666666663</v>
      </c>
      <c r="J29" s="196">
        <v>0.58333333333333337</v>
      </c>
      <c r="K29" s="200">
        <v>0.75</v>
      </c>
      <c r="L29" s="201">
        <v>0.75</v>
      </c>
    </row>
    <row r="30" spans="1:12" ht="22.5" customHeight="1">
      <c r="A30" s="154" t="str">
        <f>'CANADA TS (CPNW)'!A13</f>
        <v>OOCL BRUSSELS</v>
      </c>
      <c r="B30" s="243" t="str">
        <f>'CANADA TS (CPNW)'!B13</f>
        <v>045E</v>
      </c>
      <c r="C30" s="155" t="str">
        <f>'CANADA TS (CPNW)'!C12</f>
        <v>07 Aug</v>
      </c>
      <c r="D30" s="155" t="str">
        <f>'CANADA TS (CPNW)'!D12</f>
        <v>08 Aug</v>
      </c>
      <c r="E30" s="155" t="str">
        <f>'CANADA TS (CPNW)'!G12</f>
        <v>XIN CHONG QING</v>
      </c>
      <c r="F30" s="155" t="str">
        <f>'CANADA TS (CPNW)'!H12</f>
        <v>134N</v>
      </c>
      <c r="G30" s="232" t="s">
        <v>100</v>
      </c>
      <c r="H30" s="234" t="s">
        <v>102</v>
      </c>
      <c r="I30" s="155">
        <v>43289</v>
      </c>
      <c r="J30" s="155">
        <v>43290</v>
      </c>
      <c r="K30" s="165">
        <v>43307</v>
      </c>
      <c r="L30" s="157">
        <v>43309</v>
      </c>
    </row>
    <row r="31" spans="1:12" ht="24.95" customHeight="1">
      <c r="A31" s="154">
        <f>'CANADA TS (CPNW)'!A14</f>
        <v>0</v>
      </c>
      <c r="B31" s="243">
        <f>'CANADA TS (CPNW)'!B14</f>
        <v>0</v>
      </c>
      <c r="C31" s="155" t="str">
        <f>'CANADA TS (CPNW)'!C13</f>
        <v>15 Aug</v>
      </c>
      <c r="D31" s="155" t="str">
        <f>'CANADA TS (CPNW)'!D13</f>
        <v>16 Aug</v>
      </c>
      <c r="E31" s="155" t="str">
        <f>'CANADA TS (CPNW)'!G13</f>
        <v>XIN TAI CANG</v>
      </c>
      <c r="F31" s="155" t="str">
        <f>'CANADA TS (CPNW)'!H13</f>
        <v>257N</v>
      </c>
      <c r="G31" s="232" t="s">
        <v>101</v>
      </c>
      <c r="H31" s="234" t="s">
        <v>103</v>
      </c>
      <c r="I31" s="155">
        <f t="shared" ref="I31:L34" si="2">I30+7</f>
        <v>43296</v>
      </c>
      <c r="J31" s="155">
        <f t="shared" si="2"/>
        <v>43297</v>
      </c>
      <c r="K31" s="165">
        <f t="shared" si="2"/>
        <v>43314</v>
      </c>
      <c r="L31" s="157">
        <f t="shared" si="2"/>
        <v>43316</v>
      </c>
    </row>
    <row r="32" spans="1:12" ht="24.95" customHeight="1">
      <c r="A32" s="154">
        <f>'CANADA TS (CPNW)'!A15</f>
        <v>0</v>
      </c>
      <c r="B32" s="243">
        <f>'CANADA TS (CPNW)'!B15</f>
        <v>0</v>
      </c>
      <c r="C32" s="155">
        <f>'CANADA TS (CPNW)'!C14</f>
        <v>0</v>
      </c>
      <c r="D32" s="155">
        <f>'CANADA TS (CPNW)'!D14</f>
        <v>0</v>
      </c>
      <c r="E32" s="155">
        <f>'CANADA TS (CPNW)'!G15</f>
        <v>0</v>
      </c>
      <c r="F32" s="155">
        <f>'CANADA TS (CPNW)'!H14</f>
        <v>0</v>
      </c>
      <c r="G32" s="232" t="s">
        <v>105</v>
      </c>
      <c r="H32" s="234" t="s">
        <v>107</v>
      </c>
      <c r="I32" s="155">
        <f t="shared" si="2"/>
        <v>43303</v>
      </c>
      <c r="J32" s="155">
        <f t="shared" si="2"/>
        <v>43304</v>
      </c>
      <c r="K32" s="155">
        <f t="shared" si="2"/>
        <v>43321</v>
      </c>
      <c r="L32" s="157">
        <f t="shared" si="2"/>
        <v>43323</v>
      </c>
    </row>
    <row r="33" spans="1:12" ht="24.95" customHeight="1">
      <c r="A33" s="154" t="e">
        <f>'CANADA TS (CPNW)'!#REF!</f>
        <v>#REF!</v>
      </c>
      <c r="B33" s="243" t="e">
        <f>'CANADA TS (CPNW)'!#REF!</f>
        <v>#REF!</v>
      </c>
      <c r="C33" s="155">
        <f>'CANADA TS (CPNW)'!C16</f>
        <v>0</v>
      </c>
      <c r="D33" s="155">
        <f>'CANADA TS (CPNW)'!D16</f>
        <v>0</v>
      </c>
      <c r="E33" s="155" t="e">
        <f>'CANADA TS (CPNW)'!#REF!</f>
        <v>#REF!</v>
      </c>
      <c r="F33" s="155">
        <f>'CANADA TS (CPNW)'!H16</f>
        <v>0</v>
      </c>
      <c r="G33" s="232" t="s">
        <v>106</v>
      </c>
      <c r="H33" s="234" t="s">
        <v>108</v>
      </c>
      <c r="I33" s="155">
        <f t="shared" si="2"/>
        <v>43310</v>
      </c>
      <c r="J33" s="155">
        <f t="shared" si="2"/>
        <v>43311</v>
      </c>
      <c r="K33" s="155">
        <f t="shared" si="2"/>
        <v>43328</v>
      </c>
      <c r="L33" s="157">
        <f t="shared" si="2"/>
        <v>43330</v>
      </c>
    </row>
    <row r="34" spans="1:12" ht="24.95" customHeight="1" thickBot="1">
      <c r="A34" s="158" t="str">
        <f>'CANADA TS (CPNW)'!A21</f>
        <v>ABOVE SAILING SCHEDULE IS SUBJECT TO CHANGE WITH / WITHOUT PRIOR NOTICE.</v>
      </c>
      <c r="B34" s="244">
        <f>'CANADA TS (CPNW)'!B21</f>
        <v>0</v>
      </c>
      <c r="C34" s="159">
        <f>'CANADA TS (CPNW)'!C21</f>
        <v>0</v>
      </c>
      <c r="D34" s="159">
        <f>'CANADA TS (CPNW)'!D21</f>
        <v>0</v>
      </c>
      <c r="E34" s="159">
        <f>'CANADA TS (CPNW)'!G21</f>
        <v>0</v>
      </c>
      <c r="F34" s="159">
        <f>'CANADA TS (CPNW)'!H21</f>
        <v>0</v>
      </c>
      <c r="G34" s="240" t="s">
        <v>99</v>
      </c>
      <c r="H34" s="241" t="s">
        <v>109</v>
      </c>
      <c r="I34" s="159">
        <f t="shared" si="2"/>
        <v>43317</v>
      </c>
      <c r="J34" s="159">
        <f t="shared" si="2"/>
        <v>43318</v>
      </c>
      <c r="K34" s="159">
        <f t="shared" si="2"/>
        <v>43335</v>
      </c>
      <c r="L34" s="160">
        <f t="shared" si="2"/>
        <v>43337</v>
      </c>
    </row>
    <row r="35" spans="1:12" ht="15" customHeight="1" thickTop="1">
      <c r="A35" s="209"/>
      <c r="B35" s="210"/>
      <c r="C35" s="178"/>
      <c r="D35" s="178"/>
      <c r="E35" s="178"/>
      <c r="F35" s="178"/>
      <c r="G35" s="213"/>
      <c r="H35" s="213"/>
      <c r="I35" s="178"/>
      <c r="J35" s="178"/>
      <c r="K35" s="178"/>
      <c r="L35" s="178"/>
    </row>
    <row r="36" spans="1:12">
      <c r="A36" s="170" t="s">
        <v>32</v>
      </c>
      <c r="B36" s="171"/>
      <c r="C36" s="172"/>
      <c r="D36" s="172"/>
      <c r="E36" s="172"/>
      <c r="F36" s="62"/>
      <c r="G36" s="60"/>
      <c r="H36" s="61"/>
      <c r="I36" s="47"/>
      <c r="J36" s="47"/>
    </row>
    <row r="37" spans="1:12">
      <c r="A37" s="31"/>
      <c r="B37" s="60"/>
      <c r="C37" s="60"/>
      <c r="D37" s="60"/>
      <c r="E37" s="60"/>
      <c r="F37" s="60"/>
      <c r="G37" s="60"/>
      <c r="H37" s="61"/>
      <c r="I37" s="47"/>
      <c r="J37" s="47"/>
    </row>
    <row r="38" spans="1:12" ht="15.75">
      <c r="A38" s="32" t="s">
        <v>30</v>
      </c>
      <c r="B38" s="60"/>
      <c r="C38" s="60"/>
      <c r="D38" s="60"/>
      <c r="E38" s="60"/>
      <c r="F38" s="60"/>
      <c r="G38" s="60"/>
      <c r="H38" s="61"/>
      <c r="I38" s="47"/>
      <c r="J38" s="47"/>
    </row>
    <row r="39" spans="1:12" ht="15.75">
      <c r="A39" s="138" t="s">
        <v>79</v>
      </c>
      <c r="B39" s="140"/>
      <c r="C39" s="139"/>
      <c r="D39" s="139"/>
      <c r="E39" s="139"/>
      <c r="F39" s="139"/>
      <c r="G39" s="139"/>
      <c r="H39" s="139"/>
      <c r="I39" s="138" t="s">
        <v>58</v>
      </c>
      <c r="J39" s="139"/>
    </row>
    <row r="40" spans="1:12" ht="15.75">
      <c r="A40" s="138" t="s">
        <v>19</v>
      </c>
      <c r="B40" s="140"/>
      <c r="C40" s="139"/>
      <c r="D40" s="139"/>
      <c r="E40" s="139"/>
      <c r="F40" s="139"/>
      <c r="G40" s="139"/>
      <c r="H40" s="139"/>
      <c r="I40" s="138" t="s">
        <v>57</v>
      </c>
      <c r="J40" s="139"/>
    </row>
    <row r="41" spans="1:12" ht="15.75">
      <c r="A41" s="138" t="s">
        <v>62</v>
      </c>
      <c r="B41" s="140"/>
      <c r="C41" s="139"/>
      <c r="D41" s="139"/>
      <c r="E41" s="139"/>
      <c r="F41" s="138"/>
      <c r="G41" s="208"/>
      <c r="H41" s="139"/>
      <c r="I41" s="138" t="s">
        <v>69</v>
      </c>
      <c r="J41" s="139"/>
    </row>
    <row r="42" spans="1:12" ht="15.75">
      <c r="A42" s="138" t="s">
        <v>20</v>
      </c>
      <c r="B42" s="140"/>
      <c r="C42" s="139"/>
      <c r="D42" s="139"/>
      <c r="E42" s="139"/>
      <c r="F42" s="138"/>
      <c r="G42" s="208"/>
      <c r="H42" s="139"/>
      <c r="I42" s="138" t="s">
        <v>83</v>
      </c>
      <c r="J42" s="139"/>
    </row>
    <row r="43" spans="1:12" ht="16.5" thickBot="1">
      <c r="A43" s="138"/>
      <c r="B43" s="140"/>
      <c r="C43" s="139"/>
      <c r="D43" s="139"/>
      <c r="E43" s="139"/>
      <c r="F43" s="139"/>
      <c r="G43" s="139"/>
      <c r="H43" s="138"/>
    </row>
    <row r="44" spans="1:12" ht="15.75" customHeight="1" thickTop="1">
      <c r="A44" s="703" t="s">
        <v>3</v>
      </c>
      <c r="B44" s="706" t="s">
        <v>10</v>
      </c>
      <c r="C44" s="757" t="s">
        <v>18</v>
      </c>
      <c r="D44" s="758"/>
      <c r="E44" s="724" t="s">
        <v>25</v>
      </c>
      <c r="F44" s="724"/>
      <c r="G44" s="674" t="s">
        <v>31</v>
      </c>
      <c r="H44" s="678" t="s">
        <v>10</v>
      </c>
      <c r="I44" s="720" t="s">
        <v>94</v>
      </c>
      <c r="J44" s="720"/>
      <c r="K44" s="759" t="s">
        <v>98</v>
      </c>
      <c r="L44" s="760"/>
    </row>
    <row r="45" spans="1:12" ht="12.75" customHeight="1">
      <c r="A45" s="704"/>
      <c r="B45" s="707"/>
      <c r="C45" s="182" t="s">
        <v>4</v>
      </c>
      <c r="D45" s="182" t="s">
        <v>0</v>
      </c>
      <c r="E45" s="182" t="s">
        <v>4</v>
      </c>
      <c r="F45" s="182" t="s">
        <v>0</v>
      </c>
      <c r="G45" s="692"/>
      <c r="H45" s="700"/>
      <c r="I45" s="182" t="s">
        <v>4</v>
      </c>
      <c r="J45" s="182" t="s">
        <v>0</v>
      </c>
      <c r="K45" s="249" t="s">
        <v>4</v>
      </c>
      <c r="L45" s="197" t="s">
        <v>0</v>
      </c>
    </row>
    <row r="46" spans="1:12" ht="12.75" customHeight="1">
      <c r="A46" s="704"/>
      <c r="B46" s="707"/>
      <c r="C46" s="184" t="s">
        <v>11</v>
      </c>
      <c r="D46" s="184" t="s">
        <v>11</v>
      </c>
      <c r="E46" s="184" t="s">
        <v>8</v>
      </c>
      <c r="F46" s="184" t="s">
        <v>5</v>
      </c>
      <c r="G46" s="692"/>
      <c r="H46" s="700"/>
      <c r="I46" s="190" t="s">
        <v>9</v>
      </c>
      <c r="J46" s="190" t="s">
        <v>8</v>
      </c>
      <c r="K46" s="198" t="s">
        <v>11</v>
      </c>
      <c r="L46" s="199" t="s">
        <v>12</v>
      </c>
    </row>
    <row r="47" spans="1:12" ht="12.75" customHeight="1">
      <c r="A47" s="705"/>
      <c r="B47" s="708"/>
      <c r="C47" s="193">
        <v>0.25</v>
      </c>
      <c r="D47" s="193">
        <v>0.95833333333333337</v>
      </c>
      <c r="E47" s="193">
        <v>0.58333333333333337</v>
      </c>
      <c r="F47" s="193">
        <v>0.375</v>
      </c>
      <c r="G47" s="692"/>
      <c r="H47" s="700"/>
      <c r="I47" s="196">
        <v>0.91666666666666663</v>
      </c>
      <c r="J47" s="196">
        <v>0.58333333333333337</v>
      </c>
      <c r="K47" s="200">
        <v>0.75</v>
      </c>
      <c r="L47" s="201">
        <v>0.75</v>
      </c>
    </row>
    <row r="48" spans="1:12" ht="24.95" customHeight="1">
      <c r="A48" s="156" t="e">
        <f>'LGB DIRECT (SEA)'!#REF!</f>
        <v>#REF!</v>
      </c>
      <c r="B48" s="161" t="e">
        <f>'LGB DIRECT (SEA)'!#REF!</f>
        <v>#REF!</v>
      </c>
      <c r="C48" s="155" t="e">
        <f>'LGB DIRECT (SEA)'!#REF!</f>
        <v>#REF!</v>
      </c>
      <c r="D48" s="155" t="e">
        <f>'LGB DIRECT (SEA)'!#REF!</f>
        <v>#REF!</v>
      </c>
      <c r="E48" s="155" t="e">
        <f>'LGB DIRECT (SEA)'!#REF!</f>
        <v>#REF!</v>
      </c>
      <c r="F48" s="155" t="e">
        <f>'LGB DIRECT (SEA)'!#REF!</f>
        <v>#REF!</v>
      </c>
      <c r="G48" s="232" t="s">
        <v>101</v>
      </c>
      <c r="H48" s="234" t="s">
        <v>103</v>
      </c>
      <c r="I48" s="155">
        <v>43296</v>
      </c>
      <c r="J48" s="155">
        <v>43297</v>
      </c>
      <c r="K48" s="165">
        <v>43314</v>
      </c>
      <c r="L48" s="157">
        <v>43316</v>
      </c>
    </row>
    <row r="49" spans="1:12" ht="24.95" customHeight="1">
      <c r="A49" s="156" t="e">
        <f>'LGB DIRECT (SEA)'!#REF!</f>
        <v>#REF!</v>
      </c>
      <c r="B49" s="161" t="e">
        <f>'LGB DIRECT (SEA)'!#REF!</f>
        <v>#REF!</v>
      </c>
      <c r="C49" s="155" t="e">
        <f>'LGB DIRECT (SEA)'!#REF!</f>
        <v>#REF!</v>
      </c>
      <c r="D49" s="155" t="e">
        <f>'LGB DIRECT (SEA)'!#REF!</f>
        <v>#REF!</v>
      </c>
      <c r="E49" s="155" t="e">
        <f>'LGB DIRECT (SEA)'!#REF!</f>
        <v>#REF!</v>
      </c>
      <c r="F49" s="155" t="e">
        <f>'LGB DIRECT (SEA)'!#REF!</f>
        <v>#REF!</v>
      </c>
      <c r="G49" s="232" t="s">
        <v>105</v>
      </c>
      <c r="H49" s="234" t="s">
        <v>107</v>
      </c>
      <c r="I49" s="155">
        <f t="shared" ref="I49:L52" si="3">I48+7</f>
        <v>43303</v>
      </c>
      <c r="J49" s="155">
        <f t="shared" si="3"/>
        <v>43304</v>
      </c>
      <c r="K49" s="155">
        <f t="shared" si="3"/>
        <v>43321</v>
      </c>
      <c r="L49" s="157">
        <f t="shared" si="3"/>
        <v>43323</v>
      </c>
    </row>
    <row r="50" spans="1:12" ht="24.95" customHeight="1">
      <c r="A50" s="156" t="e">
        <f>'LGB DIRECT (SEA)'!#REF!</f>
        <v>#REF!</v>
      </c>
      <c r="B50" s="161" t="e">
        <f>'LGB DIRECT (SEA)'!#REF!</f>
        <v>#REF!</v>
      </c>
      <c r="C50" s="155" t="e">
        <f>'LGB DIRECT (SEA)'!#REF!</f>
        <v>#REF!</v>
      </c>
      <c r="D50" s="155" t="e">
        <f>'LGB DIRECT (SEA)'!#REF!</f>
        <v>#REF!</v>
      </c>
      <c r="E50" s="155" t="e">
        <f>'LGB DIRECT (SEA)'!#REF!</f>
        <v>#REF!</v>
      </c>
      <c r="F50" s="155" t="e">
        <f>'LGB DIRECT (SEA)'!#REF!</f>
        <v>#REF!</v>
      </c>
      <c r="G50" s="232" t="s">
        <v>106</v>
      </c>
      <c r="H50" s="234" t="s">
        <v>108</v>
      </c>
      <c r="I50" s="155">
        <f t="shared" si="3"/>
        <v>43310</v>
      </c>
      <c r="J50" s="155">
        <f t="shared" si="3"/>
        <v>43311</v>
      </c>
      <c r="K50" s="155">
        <f t="shared" si="3"/>
        <v>43328</v>
      </c>
      <c r="L50" s="157">
        <f t="shared" si="3"/>
        <v>43330</v>
      </c>
    </row>
    <row r="51" spans="1:12" ht="24.95" customHeight="1">
      <c r="A51" s="156" t="e">
        <f>'LGB DIRECT (SEA)'!#REF!</f>
        <v>#REF!</v>
      </c>
      <c r="B51" s="161" t="e">
        <f>'LGB DIRECT (SEA)'!#REF!</f>
        <v>#REF!</v>
      </c>
      <c r="C51" s="155" t="e">
        <f>'LGB DIRECT (SEA)'!#REF!</f>
        <v>#REF!</v>
      </c>
      <c r="D51" s="155" t="e">
        <f>'LGB DIRECT (SEA)'!#REF!</f>
        <v>#REF!</v>
      </c>
      <c r="E51" s="155" t="e">
        <f>'LGB DIRECT (SEA)'!#REF!</f>
        <v>#REF!</v>
      </c>
      <c r="F51" s="155" t="e">
        <f>'LGB DIRECT (SEA)'!#REF!</f>
        <v>#REF!</v>
      </c>
      <c r="G51" s="232" t="s">
        <v>99</v>
      </c>
      <c r="H51" s="234" t="s">
        <v>109</v>
      </c>
      <c r="I51" s="155">
        <f t="shared" si="3"/>
        <v>43317</v>
      </c>
      <c r="J51" s="155">
        <f t="shared" si="3"/>
        <v>43318</v>
      </c>
      <c r="K51" s="155">
        <f t="shared" si="3"/>
        <v>43335</v>
      </c>
      <c r="L51" s="157">
        <f t="shared" si="3"/>
        <v>43337</v>
      </c>
    </row>
    <row r="52" spans="1:12" ht="24.95" customHeight="1" thickBot="1">
      <c r="A52" s="158" t="e">
        <f>'LGB DIRECT (SEA)'!#REF!</f>
        <v>#REF!</v>
      </c>
      <c r="B52" s="233" t="e">
        <f>'LGB DIRECT (SEA)'!#REF!</f>
        <v>#REF!</v>
      </c>
      <c r="C52" s="159" t="e">
        <f>'LGB DIRECT (SEA)'!#REF!</f>
        <v>#REF!</v>
      </c>
      <c r="D52" s="159" t="e">
        <f>'LGB DIRECT (SEA)'!#REF!</f>
        <v>#REF!</v>
      </c>
      <c r="E52" s="159" t="e">
        <f>'LGB DIRECT (SEA)'!#REF!</f>
        <v>#REF!</v>
      </c>
      <c r="F52" s="159" t="e">
        <f>'LGB DIRECT (SEA)'!#REF!</f>
        <v>#REF!</v>
      </c>
      <c r="G52" s="240" t="s">
        <v>110</v>
      </c>
      <c r="H52" s="241" t="s">
        <v>111</v>
      </c>
      <c r="I52" s="159">
        <f t="shared" si="3"/>
        <v>43324</v>
      </c>
      <c r="J52" s="159">
        <f t="shared" si="3"/>
        <v>43325</v>
      </c>
      <c r="K52" s="159">
        <f t="shared" si="3"/>
        <v>43342</v>
      </c>
      <c r="L52" s="160">
        <f t="shared" si="3"/>
        <v>43344</v>
      </c>
    </row>
    <row r="53" spans="1:12" ht="24.95" customHeight="1" thickTop="1">
      <c r="A53" s="209"/>
      <c r="B53" s="214"/>
      <c r="C53" s="178"/>
      <c r="D53" s="178"/>
      <c r="E53" s="177"/>
      <c r="F53" s="177"/>
      <c r="G53" s="213"/>
      <c r="H53" s="213"/>
      <c r="I53" s="178"/>
      <c r="J53" s="178"/>
      <c r="K53" s="178"/>
      <c r="L53" s="178"/>
    </row>
    <row r="54" spans="1:12" ht="15.75">
      <c r="A54" s="138" t="s">
        <v>79</v>
      </c>
      <c r="B54" s="140"/>
      <c r="C54" s="139"/>
      <c r="D54" s="139"/>
      <c r="E54" s="139"/>
      <c r="F54" s="139"/>
      <c r="G54" s="139"/>
      <c r="H54" s="139"/>
      <c r="I54" s="138" t="s">
        <v>56</v>
      </c>
      <c r="J54" s="139"/>
    </row>
    <row r="55" spans="1:12" ht="15.75">
      <c r="A55" s="138" t="s">
        <v>19</v>
      </c>
      <c r="B55" s="140"/>
      <c r="C55" s="139"/>
      <c r="D55" s="139"/>
      <c r="E55" s="139"/>
      <c r="F55" s="139"/>
      <c r="G55" s="139"/>
      <c r="H55" s="139"/>
      <c r="I55" s="138" t="s">
        <v>55</v>
      </c>
      <c r="J55" s="139"/>
    </row>
    <row r="56" spans="1:12" ht="15.75">
      <c r="A56" s="138" t="s">
        <v>62</v>
      </c>
      <c r="B56" s="140"/>
      <c r="C56" s="139"/>
      <c r="D56" s="139"/>
      <c r="E56" s="139"/>
      <c r="F56" s="139"/>
      <c r="G56" s="139"/>
      <c r="H56" s="139"/>
      <c r="I56" s="138" t="s">
        <v>84</v>
      </c>
      <c r="J56" s="139"/>
    </row>
    <row r="57" spans="1:12" ht="15.75">
      <c r="A57" s="138" t="s">
        <v>20</v>
      </c>
      <c r="B57" s="140"/>
      <c r="C57" s="139"/>
      <c r="D57" s="139"/>
      <c r="E57" s="139"/>
      <c r="F57" s="139"/>
      <c r="G57" s="139"/>
      <c r="H57" s="139"/>
      <c r="I57" s="138" t="s">
        <v>85</v>
      </c>
      <c r="J57" s="139"/>
    </row>
    <row r="58" spans="1:12" ht="15.75">
      <c r="A58" s="138"/>
      <c r="B58" s="140"/>
      <c r="C58" s="139"/>
      <c r="D58" s="139"/>
      <c r="E58" s="139"/>
      <c r="F58" s="139"/>
      <c r="G58" s="139"/>
      <c r="H58" s="139"/>
      <c r="I58" s="138"/>
      <c r="J58" s="139"/>
    </row>
    <row r="59" spans="1:12" ht="15.75">
      <c r="A59" s="138"/>
      <c r="B59" s="140"/>
      <c r="C59" s="139"/>
      <c r="D59" s="139"/>
      <c r="E59" s="139"/>
      <c r="F59" s="139"/>
      <c r="G59" s="139"/>
      <c r="H59" s="139"/>
      <c r="I59" s="138"/>
      <c r="J59" s="139"/>
    </row>
    <row r="60" spans="1:12" ht="16.5" thickBot="1">
      <c r="A60" s="138"/>
      <c r="B60" s="140"/>
      <c r="C60" s="139"/>
      <c r="D60" s="139"/>
      <c r="E60" s="139"/>
      <c r="F60" s="139"/>
      <c r="G60" s="139"/>
      <c r="H60" s="139"/>
      <c r="I60" s="138"/>
      <c r="J60" s="139"/>
    </row>
    <row r="61" spans="1:12" ht="15.75" thickTop="1">
      <c r="A61" s="721" t="s">
        <v>3</v>
      </c>
      <c r="B61" s="678" t="s">
        <v>10</v>
      </c>
      <c r="C61" s="723" t="s">
        <v>18</v>
      </c>
      <c r="D61" s="723"/>
      <c r="E61" s="724" t="s">
        <v>73</v>
      </c>
      <c r="F61" s="724"/>
      <c r="G61" s="674" t="s">
        <v>31</v>
      </c>
      <c r="H61" s="678" t="s">
        <v>10</v>
      </c>
      <c r="I61" s="720" t="s">
        <v>104</v>
      </c>
      <c r="J61" s="720"/>
      <c r="K61" s="675" t="s">
        <v>96</v>
      </c>
      <c r="L61" s="688"/>
    </row>
    <row r="62" spans="1:12">
      <c r="A62" s="722"/>
      <c r="B62" s="679"/>
      <c r="C62" s="182" t="s">
        <v>4</v>
      </c>
      <c r="D62" s="182" t="s">
        <v>0</v>
      </c>
      <c r="E62" s="182" t="str">
        <f>'SEA-VAN VIA SHA (MPNW)'!E9</f>
        <v>ETB</v>
      </c>
      <c r="F62" s="182" t="s">
        <v>0</v>
      </c>
      <c r="G62" s="692"/>
      <c r="H62" s="700"/>
      <c r="I62" s="182" t="s">
        <v>4</v>
      </c>
      <c r="J62" s="182" t="s">
        <v>0</v>
      </c>
      <c r="K62" s="249" t="s">
        <v>4</v>
      </c>
      <c r="L62" s="197" t="s">
        <v>0</v>
      </c>
    </row>
    <row r="63" spans="1:12">
      <c r="A63" s="722"/>
      <c r="B63" s="679"/>
      <c r="C63" s="184" t="s">
        <v>9</v>
      </c>
      <c r="D63" s="184" t="s">
        <v>8</v>
      </c>
      <c r="E63" s="184" t="s">
        <v>5</v>
      </c>
      <c r="F63" s="184" t="s">
        <v>6</v>
      </c>
      <c r="G63" s="692"/>
      <c r="H63" s="700"/>
      <c r="I63" s="190" t="s">
        <v>7</v>
      </c>
      <c r="J63" s="190" t="s">
        <v>12</v>
      </c>
      <c r="K63" s="198" t="s">
        <v>11</v>
      </c>
      <c r="L63" s="199" t="s">
        <v>12</v>
      </c>
    </row>
    <row r="64" spans="1:12">
      <c r="A64" s="722"/>
      <c r="B64" s="679"/>
      <c r="C64" s="212">
        <v>0.33333333333333331</v>
      </c>
      <c r="D64" s="193">
        <v>0.33333333333333331</v>
      </c>
      <c r="E64" s="193">
        <v>0.45833333333333331</v>
      </c>
      <c r="F64" s="193">
        <v>0.45833333333333331</v>
      </c>
      <c r="G64" s="692"/>
      <c r="H64" s="700"/>
      <c r="I64" s="196">
        <v>0.625</v>
      </c>
      <c r="J64" s="196">
        <v>0.45833333333333331</v>
      </c>
      <c r="K64" s="200">
        <v>0.75</v>
      </c>
      <c r="L64" s="201">
        <v>0.75</v>
      </c>
    </row>
    <row r="65" spans="1:12" ht="21.95" customHeight="1">
      <c r="A65" s="154" t="str">
        <f>A30</f>
        <v>OOCL BRUSSELS</v>
      </c>
      <c r="B65" s="243" t="str">
        <f>B30</f>
        <v>045E</v>
      </c>
      <c r="C65" s="155" t="str">
        <f>C30</f>
        <v>07 Aug</v>
      </c>
      <c r="D65" s="155" t="str">
        <f>D30</f>
        <v>08 Aug</v>
      </c>
      <c r="E65" s="155" t="str">
        <f>'SEA-VAN VIA SHA (MPNW)'!E12</f>
        <v>15 Aug</v>
      </c>
      <c r="F65" s="155" t="str">
        <f>'SEA-VAN VIA SHA (MPNW)'!F12</f>
        <v>16 Aug</v>
      </c>
      <c r="G65" s="232" t="s">
        <v>100</v>
      </c>
      <c r="H65" s="234" t="s">
        <v>102</v>
      </c>
      <c r="I65" s="155">
        <v>43294</v>
      </c>
      <c r="J65" s="155">
        <v>43295</v>
      </c>
      <c r="K65" s="165">
        <v>43307</v>
      </c>
      <c r="L65" s="157">
        <v>43309</v>
      </c>
    </row>
    <row r="66" spans="1:12" ht="21.95" customHeight="1">
      <c r="A66" s="154">
        <f t="shared" ref="A66:D69" si="4">A31</f>
        <v>0</v>
      </c>
      <c r="B66" s="243">
        <f t="shared" si="4"/>
        <v>0</v>
      </c>
      <c r="C66" s="155" t="str">
        <f t="shared" si="4"/>
        <v>15 Aug</v>
      </c>
      <c r="D66" s="155" t="str">
        <f t="shared" si="4"/>
        <v>16 Aug</v>
      </c>
      <c r="E66" s="155" t="str">
        <f>'SEA-VAN VIA SHA (MPNW)'!E13</f>
        <v>24 Aug</v>
      </c>
      <c r="F66" s="155" t="str">
        <f>'SEA-VAN VIA SHA (MPNW)'!F13</f>
        <v>25 Aug</v>
      </c>
      <c r="G66" s="232" t="s">
        <v>101</v>
      </c>
      <c r="H66" s="234" t="s">
        <v>103</v>
      </c>
      <c r="I66" s="155">
        <f>I65+7</f>
        <v>43301</v>
      </c>
      <c r="J66" s="155">
        <f>J65+7</f>
        <v>43302</v>
      </c>
      <c r="K66" s="165">
        <f>K65+7</f>
        <v>43314</v>
      </c>
      <c r="L66" s="157">
        <f>L65+7</f>
        <v>43316</v>
      </c>
    </row>
    <row r="67" spans="1:12" ht="21.95" customHeight="1">
      <c r="A67" s="154">
        <f t="shared" si="4"/>
        <v>0</v>
      </c>
      <c r="B67" s="243">
        <f t="shared" si="4"/>
        <v>0</v>
      </c>
      <c r="C67" s="155">
        <f t="shared" si="4"/>
        <v>0</v>
      </c>
      <c r="D67" s="155">
        <f t="shared" si="4"/>
        <v>0</v>
      </c>
      <c r="E67" s="155">
        <f>'SEA-VAN VIA SHA (MPNW)'!E14</f>
        <v>0</v>
      </c>
      <c r="F67" s="155">
        <f>'SEA-VAN VIA SHA (MPNW)'!F14</f>
        <v>0</v>
      </c>
      <c r="G67" s="232" t="s">
        <v>105</v>
      </c>
      <c r="H67" s="234" t="s">
        <v>107</v>
      </c>
      <c r="I67" s="155">
        <f t="shared" ref="I67:I69" si="5">I66+7</f>
        <v>43308</v>
      </c>
      <c r="J67" s="155">
        <f t="shared" ref="J67:J69" si="6">J66+7</f>
        <v>43309</v>
      </c>
      <c r="K67" s="165">
        <f t="shared" ref="K67:K69" si="7">K66+7</f>
        <v>43321</v>
      </c>
      <c r="L67" s="157">
        <f t="shared" ref="L67:L69" si="8">L66+7</f>
        <v>43323</v>
      </c>
    </row>
    <row r="68" spans="1:12" ht="21.95" customHeight="1">
      <c r="A68" s="154" t="e">
        <f t="shared" si="4"/>
        <v>#REF!</v>
      </c>
      <c r="B68" s="243" t="e">
        <f t="shared" si="4"/>
        <v>#REF!</v>
      </c>
      <c r="C68" s="155">
        <f t="shared" si="4"/>
        <v>0</v>
      </c>
      <c r="D68" s="155">
        <f t="shared" si="4"/>
        <v>0</v>
      </c>
      <c r="E68" s="155">
        <f>'SEA-VAN VIA SHA (MPNW)'!E15</f>
        <v>0</v>
      </c>
      <c r="F68" s="155">
        <f>'SEA-VAN VIA SHA (MPNW)'!F15</f>
        <v>0</v>
      </c>
      <c r="G68" s="232" t="s">
        <v>106</v>
      </c>
      <c r="H68" s="234" t="s">
        <v>108</v>
      </c>
      <c r="I68" s="155">
        <f t="shared" si="5"/>
        <v>43315</v>
      </c>
      <c r="J68" s="155">
        <f t="shared" si="6"/>
        <v>43316</v>
      </c>
      <c r="K68" s="165">
        <f t="shared" si="7"/>
        <v>43328</v>
      </c>
      <c r="L68" s="157">
        <f t="shared" si="8"/>
        <v>43330</v>
      </c>
    </row>
    <row r="69" spans="1:12" ht="21.95" customHeight="1" thickBot="1">
      <c r="A69" s="158" t="str">
        <f t="shared" si="4"/>
        <v>ABOVE SAILING SCHEDULE IS SUBJECT TO CHANGE WITH / WITHOUT PRIOR NOTICE.</v>
      </c>
      <c r="B69" s="244">
        <f t="shared" si="4"/>
        <v>0</v>
      </c>
      <c r="C69" s="159">
        <f t="shared" si="4"/>
        <v>0</v>
      </c>
      <c r="D69" s="159">
        <f t="shared" si="4"/>
        <v>0</v>
      </c>
      <c r="E69" s="159">
        <f>'SEA-VAN VIA SHA (MPNW)'!E16</f>
        <v>0</v>
      </c>
      <c r="F69" s="159">
        <f>'SEA-VAN VIA SHA (MPNW)'!F16</f>
        <v>0</v>
      </c>
      <c r="G69" s="240" t="s">
        <v>99</v>
      </c>
      <c r="H69" s="241" t="s">
        <v>109</v>
      </c>
      <c r="I69" s="159">
        <f t="shared" si="5"/>
        <v>43322</v>
      </c>
      <c r="J69" s="159">
        <f t="shared" si="6"/>
        <v>43323</v>
      </c>
      <c r="K69" s="251">
        <f t="shared" si="7"/>
        <v>43335</v>
      </c>
      <c r="L69" s="160">
        <f t="shared" si="8"/>
        <v>43337</v>
      </c>
    </row>
    <row r="70" spans="1:12" ht="13.5" thickTop="1">
      <c r="A70" s="209"/>
      <c r="B70" s="210"/>
      <c r="C70" s="178"/>
      <c r="D70" s="178"/>
      <c r="E70" s="178"/>
      <c r="F70" s="178"/>
      <c r="G70" s="213"/>
      <c r="H70" s="213"/>
      <c r="I70" s="178"/>
      <c r="J70" s="178"/>
      <c r="K70" s="178"/>
      <c r="L70" s="178"/>
    </row>
    <row r="71" spans="1:12">
      <c r="A71" s="170" t="s">
        <v>32</v>
      </c>
      <c r="B71" s="171"/>
      <c r="C71" s="172"/>
      <c r="D71" s="172"/>
      <c r="E71" s="172"/>
      <c r="F71" s="62"/>
      <c r="G71" s="60"/>
      <c r="H71" s="61"/>
      <c r="I71" s="47"/>
      <c r="J71" s="47"/>
    </row>
    <row r="72" spans="1:12">
      <c r="A72" s="31"/>
      <c r="B72" s="60"/>
      <c r="C72" s="60"/>
      <c r="D72" s="60"/>
      <c r="E72" s="60"/>
      <c r="F72" s="60"/>
      <c r="G72" s="60"/>
      <c r="H72" s="61"/>
      <c r="I72" s="47"/>
      <c r="J72" s="47"/>
    </row>
    <row r="73" spans="1:12" ht="15.75">
      <c r="A73" s="32" t="s">
        <v>30</v>
      </c>
      <c r="B73" s="60"/>
      <c r="C73" s="60"/>
      <c r="D73" s="60"/>
      <c r="E73" s="60"/>
      <c r="F73" s="60"/>
      <c r="G73" s="60"/>
      <c r="H73" s="61"/>
      <c r="I73" s="47"/>
      <c r="J73" s="47"/>
    </row>
    <row r="74" spans="1:12" ht="15.75">
      <c r="A74" s="138" t="s">
        <v>79</v>
      </c>
      <c r="B74" s="140"/>
      <c r="C74" s="139"/>
      <c r="D74" s="139"/>
      <c r="E74" s="139"/>
      <c r="F74" s="139"/>
      <c r="G74" s="139"/>
      <c r="H74" s="139"/>
      <c r="I74" s="138" t="s">
        <v>58</v>
      </c>
      <c r="J74" s="139"/>
    </row>
    <row r="75" spans="1:12" ht="15.75">
      <c r="A75" s="138" t="s">
        <v>19</v>
      </c>
      <c r="B75" s="140"/>
      <c r="C75" s="139"/>
      <c r="D75" s="139"/>
      <c r="E75" s="139"/>
      <c r="F75" s="139"/>
      <c r="G75" s="139"/>
      <c r="H75" s="139"/>
      <c r="I75" s="138" t="s">
        <v>57</v>
      </c>
      <c r="J75" s="139"/>
    </row>
    <row r="76" spans="1:12" ht="15.75">
      <c r="A76" s="138" t="s">
        <v>62</v>
      </c>
      <c r="B76" s="140"/>
      <c r="C76" s="139"/>
      <c r="D76" s="139"/>
      <c r="E76" s="139"/>
      <c r="F76" s="138"/>
      <c r="G76" s="208"/>
      <c r="H76" s="139"/>
      <c r="I76" s="138" t="s">
        <v>69</v>
      </c>
      <c r="J76" s="139"/>
    </row>
    <row r="77" spans="1:12" ht="15.75">
      <c r="A77" s="138" t="s">
        <v>20</v>
      </c>
      <c r="B77" s="140"/>
      <c r="C77" s="139"/>
      <c r="D77" s="139"/>
      <c r="E77" s="139"/>
      <c r="F77" s="138"/>
      <c r="G77" s="208"/>
      <c r="H77" s="139"/>
      <c r="I77" s="138" t="s">
        <v>83</v>
      </c>
      <c r="J77" s="139"/>
    </row>
    <row r="78" spans="1:12" ht="15.75">
      <c r="A78" s="138"/>
      <c r="B78" s="140"/>
      <c r="C78" s="139"/>
      <c r="D78" s="139"/>
      <c r="E78" s="139"/>
      <c r="F78" s="139"/>
      <c r="G78" s="139"/>
      <c r="H78" s="139"/>
      <c r="I78" s="138"/>
      <c r="J78" s="139"/>
    </row>
    <row r="79" spans="1:12" ht="15.75">
      <c r="A79" s="138"/>
      <c r="B79" s="140"/>
      <c r="C79" s="139"/>
      <c r="D79" s="139"/>
      <c r="E79" s="139"/>
      <c r="F79" s="139"/>
      <c r="G79" s="139"/>
      <c r="H79" s="139"/>
      <c r="I79" s="138"/>
      <c r="J79" s="139"/>
    </row>
    <row r="80" spans="1:12" ht="15.75">
      <c r="A80" s="138"/>
      <c r="B80" s="140"/>
      <c r="C80" s="139"/>
      <c r="D80" s="139"/>
      <c r="E80" s="139"/>
      <c r="F80" s="139"/>
      <c r="G80" s="139"/>
      <c r="H80" s="139"/>
      <c r="I80" s="138"/>
      <c r="J80" s="139"/>
    </row>
    <row r="81" spans="1:10" ht="15.75">
      <c r="A81" s="138"/>
      <c r="B81" s="140"/>
      <c r="C81" s="139"/>
      <c r="D81" s="139"/>
      <c r="E81" s="139"/>
      <c r="F81" s="139"/>
      <c r="G81" s="139"/>
      <c r="H81" s="139"/>
      <c r="I81" s="138"/>
      <c r="J81" s="139"/>
    </row>
    <row r="82" spans="1:10" ht="15.75">
      <c r="A82" s="138"/>
      <c r="B82" s="140"/>
      <c r="C82" s="139"/>
      <c r="D82" s="139"/>
      <c r="E82" s="139"/>
      <c r="F82" s="139"/>
      <c r="G82" s="139"/>
      <c r="H82" s="139"/>
      <c r="I82" s="138"/>
      <c r="J82" s="139"/>
    </row>
    <row r="83" spans="1:10" ht="15.75">
      <c r="A83" s="138"/>
      <c r="B83" s="140"/>
      <c r="C83" s="139"/>
      <c r="D83" s="139"/>
      <c r="E83" s="139"/>
      <c r="F83" s="139"/>
      <c r="G83" s="139"/>
      <c r="H83" s="139"/>
      <c r="I83" s="138"/>
      <c r="J83" s="139"/>
    </row>
    <row r="84" spans="1:10" ht="15.75">
      <c r="A84" s="138"/>
      <c r="B84" s="140"/>
      <c r="C84" s="139"/>
      <c r="D84" s="139"/>
      <c r="E84" s="139"/>
      <c r="F84" s="139"/>
      <c r="G84" s="139"/>
      <c r="H84" s="139"/>
      <c r="I84" s="138"/>
      <c r="J84" s="139"/>
    </row>
    <row r="85" spans="1:10" ht="15.75">
      <c r="A85" s="138"/>
      <c r="B85" s="140"/>
      <c r="C85" s="139"/>
      <c r="D85" s="139"/>
      <c r="E85" s="139"/>
      <c r="F85" s="139"/>
      <c r="G85" s="139"/>
      <c r="H85" s="139"/>
      <c r="I85" s="138"/>
      <c r="J85" s="139"/>
    </row>
    <row r="86" spans="1:10" ht="15.75">
      <c r="A86" s="138"/>
      <c r="B86" s="140"/>
      <c r="C86" s="139"/>
      <c r="D86" s="139"/>
      <c r="E86" s="139"/>
      <c r="F86" s="139"/>
      <c r="G86" s="139"/>
      <c r="H86" s="139"/>
      <c r="I86" s="138"/>
      <c r="J86" s="139"/>
    </row>
    <row r="87" spans="1:10" ht="15.75">
      <c r="A87" s="138"/>
      <c r="B87" s="140"/>
      <c r="C87" s="139"/>
      <c r="D87" s="139"/>
      <c r="E87" s="139"/>
      <c r="F87" s="139"/>
      <c r="G87" s="139"/>
      <c r="H87" s="139"/>
      <c r="I87" s="138"/>
      <c r="J87" s="139"/>
    </row>
    <row r="88" spans="1:10" ht="15.75">
      <c r="A88" s="138"/>
      <c r="B88" s="140"/>
      <c r="C88" s="139"/>
      <c r="D88" s="139"/>
      <c r="E88" s="139"/>
      <c r="F88" s="139"/>
      <c r="G88" s="139"/>
      <c r="H88" s="139"/>
      <c r="I88" s="138"/>
      <c r="J88" s="139"/>
    </row>
    <row r="89" spans="1:10" ht="15.75">
      <c r="A89" s="138"/>
      <c r="B89" s="140"/>
      <c r="C89" s="139"/>
      <c r="D89" s="139"/>
      <c r="E89" s="139"/>
      <c r="F89" s="139"/>
      <c r="G89" s="139"/>
      <c r="H89" s="139"/>
      <c r="I89" s="138"/>
      <c r="J89" s="139"/>
    </row>
    <row r="90" spans="1:10" ht="15.75">
      <c r="A90" s="138"/>
      <c r="B90" s="140"/>
      <c r="C90" s="139"/>
      <c r="D90" s="139"/>
      <c r="E90" s="139"/>
      <c r="F90" s="139"/>
      <c r="G90" s="139"/>
      <c r="H90" s="139"/>
      <c r="I90" s="138"/>
      <c r="J90" s="139"/>
    </row>
    <row r="91" spans="1:10" ht="15.75">
      <c r="A91" s="138"/>
      <c r="B91" s="140"/>
      <c r="C91" s="139"/>
      <c r="D91" s="139"/>
      <c r="E91" s="139"/>
      <c r="F91" s="139"/>
      <c r="G91" s="139"/>
      <c r="H91" s="139"/>
      <c r="I91" s="138"/>
      <c r="J91" s="139"/>
    </row>
    <row r="92" spans="1:10" ht="15.75">
      <c r="A92" s="138"/>
      <c r="B92" s="140"/>
      <c r="C92" s="139"/>
      <c r="D92" s="139"/>
      <c r="E92" s="139"/>
      <c r="F92" s="139"/>
      <c r="G92" s="139"/>
      <c r="H92" s="139"/>
      <c r="I92" s="138"/>
      <c r="J92" s="139"/>
    </row>
    <row r="93" spans="1:10" ht="15.75">
      <c r="A93" s="138"/>
      <c r="B93" s="140"/>
      <c r="C93" s="139"/>
      <c r="D93" s="139"/>
      <c r="E93" s="139"/>
      <c r="F93" s="139"/>
      <c r="G93" s="139"/>
      <c r="H93" s="139"/>
      <c r="I93" s="138"/>
      <c r="J93" s="139"/>
    </row>
    <row r="94" spans="1:10" ht="15.75">
      <c r="A94" s="138"/>
      <c r="B94" s="140"/>
      <c r="C94" s="139"/>
      <c r="D94" s="139"/>
      <c r="E94" s="139"/>
      <c r="F94" s="139"/>
      <c r="G94" s="139"/>
      <c r="H94" s="139"/>
      <c r="I94" s="138"/>
      <c r="J94" s="139"/>
    </row>
    <row r="95" spans="1:10" ht="15.75">
      <c r="A95" s="138"/>
      <c r="B95" s="140"/>
      <c r="C95" s="139"/>
      <c r="D95" s="139"/>
      <c r="E95" s="139"/>
      <c r="F95" s="139"/>
      <c r="G95" s="139"/>
      <c r="H95" s="139"/>
      <c r="I95" s="138"/>
      <c r="J95" s="139"/>
    </row>
    <row r="96" spans="1:10" ht="15.75">
      <c r="A96" s="138"/>
      <c r="B96" s="140"/>
      <c r="C96" s="139"/>
      <c r="D96" s="139"/>
      <c r="E96" s="139"/>
      <c r="F96" s="139"/>
      <c r="G96" s="139"/>
      <c r="H96" s="139"/>
      <c r="I96" s="138"/>
      <c r="J96" s="139"/>
    </row>
    <row r="97" spans="1:10" ht="15.75">
      <c r="A97" s="138"/>
      <c r="B97" s="140"/>
      <c r="C97" s="139"/>
      <c r="D97" s="139"/>
      <c r="E97" s="139"/>
      <c r="F97" s="139"/>
      <c r="G97" s="139"/>
      <c r="H97" s="139"/>
      <c r="I97" s="138"/>
      <c r="J97" s="139"/>
    </row>
    <row r="98" spans="1:10" ht="15.75">
      <c r="A98" s="138"/>
      <c r="B98" s="140"/>
      <c r="C98" s="139"/>
      <c r="D98" s="139"/>
      <c r="E98" s="139"/>
      <c r="F98" s="139"/>
      <c r="G98" s="139"/>
      <c r="H98" s="139"/>
      <c r="I98" s="138"/>
      <c r="J98" s="139"/>
    </row>
    <row r="99" spans="1:10" ht="15.75">
      <c r="A99" s="138"/>
      <c r="B99" s="140"/>
      <c r="C99" s="139"/>
      <c r="D99" s="139"/>
      <c r="E99" s="139"/>
      <c r="F99" s="139"/>
      <c r="G99" s="139"/>
      <c r="H99" s="139"/>
      <c r="I99" s="138"/>
      <c r="J99" s="139"/>
    </row>
    <row r="100" spans="1:10" ht="15.75">
      <c r="A100" s="138"/>
      <c r="B100" s="140"/>
      <c r="C100" s="139"/>
      <c r="D100" s="139"/>
      <c r="E100" s="139"/>
      <c r="F100" s="139"/>
      <c r="G100" s="139"/>
      <c r="H100" s="139"/>
      <c r="I100" s="138"/>
      <c r="J100" s="139"/>
    </row>
    <row r="101" spans="1:10" ht="15.75">
      <c r="A101" s="138"/>
      <c r="B101" s="140"/>
      <c r="C101" s="139"/>
      <c r="D101" s="139"/>
      <c r="E101" s="139"/>
      <c r="F101" s="139"/>
      <c r="G101" s="139"/>
      <c r="H101" s="139"/>
      <c r="I101" s="138"/>
      <c r="J101" s="139"/>
    </row>
    <row r="102" spans="1:10" ht="15.75">
      <c r="A102" s="138"/>
      <c r="B102" s="140"/>
      <c r="C102" s="139"/>
      <c r="D102" s="139"/>
      <c r="E102" s="139"/>
      <c r="F102" s="139"/>
      <c r="G102" s="139"/>
      <c r="H102" s="139"/>
      <c r="I102" s="138"/>
      <c r="J102" s="139"/>
    </row>
    <row r="103" spans="1:10" ht="15.75">
      <c r="A103" s="138"/>
      <c r="B103" s="140"/>
      <c r="C103" s="139"/>
      <c r="D103" s="139"/>
      <c r="E103" s="139"/>
      <c r="F103" s="139"/>
      <c r="G103" s="139"/>
      <c r="H103" s="139"/>
      <c r="I103" s="138"/>
      <c r="J103" s="139"/>
    </row>
    <row r="104" spans="1:10" ht="15.75">
      <c r="A104" s="138"/>
      <c r="B104" s="140"/>
      <c r="C104" s="139"/>
      <c r="D104" s="139"/>
      <c r="E104" s="139"/>
      <c r="F104" s="139"/>
      <c r="G104" s="139"/>
      <c r="H104" s="139"/>
      <c r="I104" s="138"/>
      <c r="J104" s="139"/>
    </row>
    <row r="105" spans="1:10" ht="15.75">
      <c r="A105" s="138"/>
      <c r="B105" s="140"/>
      <c r="C105" s="139"/>
      <c r="D105" s="139"/>
      <c r="E105" s="139"/>
      <c r="F105" s="139"/>
      <c r="G105" s="139"/>
      <c r="H105" s="139"/>
      <c r="I105" s="138"/>
      <c r="J105" s="139"/>
    </row>
    <row r="106" spans="1:10" ht="15.75">
      <c r="A106" s="138"/>
      <c r="B106" s="140"/>
      <c r="C106" s="139"/>
      <c r="D106" s="139"/>
      <c r="E106" s="139"/>
      <c r="F106" s="139"/>
      <c r="G106" s="139"/>
      <c r="H106" s="139"/>
      <c r="I106" s="138"/>
      <c r="J106" s="139"/>
    </row>
    <row r="107" spans="1:10" ht="15.75">
      <c r="A107" s="138"/>
      <c r="B107" s="140"/>
      <c r="C107" s="139"/>
      <c r="D107" s="139"/>
      <c r="E107" s="139"/>
      <c r="F107" s="139"/>
      <c r="G107" s="139"/>
      <c r="H107" s="139"/>
      <c r="I107" s="138"/>
      <c r="J107" s="139"/>
    </row>
    <row r="108" spans="1:10" ht="15.75">
      <c r="A108" s="138"/>
      <c r="B108" s="140"/>
      <c r="C108" s="139"/>
      <c r="D108" s="139"/>
      <c r="E108" s="139"/>
      <c r="F108" s="139"/>
      <c r="G108" s="139"/>
      <c r="H108" s="139"/>
      <c r="I108" s="138"/>
      <c r="J108" s="139"/>
    </row>
    <row r="109" spans="1:10" ht="15.75">
      <c r="A109" s="138"/>
      <c r="B109" s="140"/>
      <c r="C109" s="139"/>
      <c r="D109" s="139"/>
      <c r="E109" s="139"/>
      <c r="F109" s="139"/>
      <c r="G109" s="139"/>
      <c r="H109" s="139"/>
      <c r="I109" s="138"/>
      <c r="J109" s="139"/>
    </row>
    <row r="110" spans="1:10" ht="15.75">
      <c r="A110" s="138"/>
      <c r="B110" s="140"/>
      <c r="C110" s="139"/>
      <c r="D110" s="139"/>
      <c r="E110" s="139"/>
      <c r="F110" s="139"/>
      <c r="G110" s="139"/>
      <c r="H110" s="139"/>
      <c r="I110" s="138"/>
      <c r="J110" s="139"/>
    </row>
    <row r="111" spans="1:10" ht="15.75">
      <c r="A111" s="138"/>
      <c r="B111" s="140"/>
      <c r="C111" s="139"/>
      <c r="D111" s="139"/>
      <c r="E111" s="139"/>
      <c r="F111" s="139"/>
      <c r="G111" s="139"/>
      <c r="H111" s="139"/>
      <c r="I111" s="138"/>
      <c r="J111" s="139"/>
    </row>
    <row r="112" spans="1:10" ht="15.75">
      <c r="A112" s="138"/>
      <c r="B112" s="140"/>
      <c r="C112" s="139"/>
      <c r="D112" s="139"/>
      <c r="E112" s="139"/>
      <c r="F112" s="139"/>
      <c r="G112" s="139"/>
      <c r="H112" s="139"/>
      <c r="I112" s="138"/>
      <c r="J112" s="139"/>
    </row>
    <row r="113" spans="1:10" ht="15.75">
      <c r="A113" s="138"/>
      <c r="B113" s="140"/>
      <c r="C113" s="139"/>
      <c r="D113" s="139"/>
      <c r="E113" s="139"/>
      <c r="F113" s="139"/>
      <c r="G113" s="139"/>
      <c r="H113" s="139"/>
      <c r="I113" s="138"/>
      <c r="J113" s="139"/>
    </row>
    <row r="114" spans="1:10" ht="15.75">
      <c r="A114" s="138"/>
      <c r="B114" s="140"/>
      <c r="C114" s="139"/>
      <c r="D114" s="139"/>
      <c r="E114" s="139"/>
      <c r="F114" s="139"/>
      <c r="G114" s="139"/>
      <c r="H114" s="139"/>
      <c r="I114" s="138"/>
      <c r="J114" s="139"/>
    </row>
    <row r="115" spans="1:10" ht="15.75">
      <c r="A115" s="138"/>
      <c r="B115" s="140"/>
      <c r="C115" s="139"/>
      <c r="D115" s="139"/>
      <c r="E115" s="139"/>
      <c r="F115" s="139"/>
      <c r="G115" s="139"/>
      <c r="H115" s="139"/>
      <c r="I115" s="138"/>
      <c r="J115" s="139"/>
    </row>
    <row r="116" spans="1:10" ht="15.75">
      <c r="A116" s="138"/>
      <c r="B116" s="140"/>
      <c r="C116" s="139"/>
      <c r="D116" s="139"/>
      <c r="E116" s="139"/>
      <c r="F116" s="139"/>
      <c r="G116" s="139"/>
      <c r="H116" s="139"/>
      <c r="I116" s="138"/>
      <c r="J116" s="139"/>
    </row>
    <row r="117" spans="1:10" ht="15.75">
      <c r="A117" s="138"/>
      <c r="B117" s="140"/>
      <c r="C117" s="139"/>
      <c r="D117" s="139"/>
      <c r="E117" s="139"/>
      <c r="F117" s="139"/>
      <c r="G117" s="139"/>
      <c r="H117" s="139"/>
      <c r="I117" s="138"/>
      <c r="J117" s="139"/>
    </row>
    <row r="118" spans="1:10" ht="15.75">
      <c r="A118" s="138"/>
      <c r="B118" s="140"/>
      <c r="C118" s="139"/>
      <c r="D118" s="139"/>
      <c r="E118" s="139"/>
      <c r="F118" s="139"/>
      <c r="G118" s="139"/>
      <c r="H118" s="139"/>
      <c r="I118" s="138"/>
      <c r="J118" s="139"/>
    </row>
    <row r="119" spans="1:10" ht="15.75">
      <c r="A119" s="138"/>
      <c r="B119" s="140"/>
      <c r="C119" s="139"/>
      <c r="D119" s="139"/>
      <c r="E119" s="139"/>
      <c r="F119" s="139"/>
      <c r="G119" s="139"/>
      <c r="H119" s="139"/>
      <c r="I119" s="138"/>
      <c r="J119" s="139"/>
    </row>
    <row r="120" spans="1:10" ht="15.75">
      <c r="A120" s="138"/>
      <c r="B120" s="140"/>
      <c r="C120" s="139"/>
      <c r="D120" s="139"/>
      <c r="E120" s="139"/>
      <c r="F120" s="139"/>
      <c r="G120" s="139"/>
      <c r="H120" s="139"/>
      <c r="I120" s="138"/>
      <c r="J120" s="139"/>
    </row>
    <row r="121" spans="1:10" ht="15.75">
      <c r="A121" s="138"/>
      <c r="B121" s="140"/>
      <c r="C121" s="139"/>
      <c r="D121" s="139"/>
      <c r="E121" s="139"/>
      <c r="F121" s="139"/>
      <c r="G121" s="139"/>
      <c r="H121" s="139"/>
      <c r="I121" s="138"/>
      <c r="J121" s="139"/>
    </row>
    <row r="122" spans="1:10" ht="15.75">
      <c r="A122" s="138"/>
      <c r="B122" s="140"/>
      <c r="C122" s="139"/>
      <c r="D122" s="139"/>
      <c r="E122" s="139"/>
      <c r="F122" s="139"/>
      <c r="G122" s="139"/>
      <c r="H122" s="139"/>
      <c r="I122" s="138"/>
      <c r="J122" s="139"/>
    </row>
    <row r="123" spans="1:10" ht="15.75">
      <c r="A123" s="138"/>
      <c r="B123" s="140"/>
      <c r="C123" s="139"/>
      <c r="D123" s="139"/>
      <c r="E123" s="139"/>
      <c r="F123" s="139"/>
      <c r="G123" s="139"/>
      <c r="H123" s="139"/>
      <c r="I123" s="138"/>
      <c r="J123" s="139"/>
    </row>
    <row r="124" spans="1:10" ht="15.75">
      <c r="A124" s="138"/>
      <c r="B124" s="140"/>
      <c r="C124" s="139"/>
      <c r="D124" s="139"/>
      <c r="E124" s="139"/>
      <c r="F124" s="139"/>
      <c r="G124" s="139"/>
      <c r="H124" s="139"/>
      <c r="I124" s="138"/>
      <c r="J124" s="139"/>
    </row>
    <row r="125" spans="1:10" ht="15.75">
      <c r="A125" s="138"/>
      <c r="B125" s="140"/>
      <c r="C125" s="139"/>
      <c r="D125" s="139"/>
      <c r="E125" s="139"/>
      <c r="F125" s="139"/>
      <c r="G125" s="139"/>
      <c r="H125" s="139"/>
      <c r="I125" s="138"/>
      <c r="J125" s="139"/>
    </row>
    <row r="126" spans="1:10" ht="15.75">
      <c r="A126" s="138"/>
      <c r="B126" s="140"/>
      <c r="C126" s="139"/>
      <c r="D126" s="139"/>
      <c r="E126" s="139"/>
      <c r="F126" s="139"/>
      <c r="G126" s="139"/>
      <c r="H126" s="139"/>
      <c r="I126" s="138"/>
      <c r="J126" s="139"/>
    </row>
    <row r="127" spans="1:10" ht="15.75">
      <c r="A127" s="138"/>
      <c r="B127" s="140"/>
      <c r="C127" s="139"/>
      <c r="D127" s="139"/>
      <c r="E127" s="139"/>
      <c r="F127" s="139"/>
      <c r="G127" s="139"/>
      <c r="H127" s="139"/>
      <c r="I127" s="138"/>
      <c r="J127" s="139"/>
    </row>
    <row r="128" spans="1:10" ht="15.75">
      <c r="A128" s="138"/>
      <c r="B128" s="140"/>
      <c r="C128" s="139"/>
      <c r="D128" s="139"/>
      <c r="E128" s="139"/>
      <c r="F128" s="139"/>
      <c r="G128" s="139"/>
      <c r="H128" s="139"/>
      <c r="I128" s="138"/>
      <c r="J128" s="139"/>
    </row>
    <row r="129" spans="1:10" ht="15.75">
      <c r="A129" s="138"/>
      <c r="B129" s="140"/>
      <c r="C129" s="139"/>
      <c r="D129" s="139"/>
      <c r="E129" s="139"/>
      <c r="F129" s="139"/>
      <c r="G129" s="139"/>
      <c r="H129" s="139"/>
      <c r="I129" s="138"/>
      <c r="J129" s="139"/>
    </row>
    <row r="130" spans="1:10" ht="15.75">
      <c r="A130" s="138"/>
      <c r="B130" s="140"/>
      <c r="C130" s="139"/>
      <c r="D130" s="139"/>
      <c r="E130" s="139"/>
      <c r="F130" s="139"/>
      <c r="G130" s="139"/>
      <c r="H130" s="139"/>
      <c r="I130" s="138"/>
      <c r="J130" s="139"/>
    </row>
    <row r="131" spans="1:10" ht="15.75">
      <c r="A131" s="138"/>
      <c r="B131" s="140"/>
      <c r="C131" s="139"/>
      <c r="D131" s="139"/>
      <c r="E131" s="139"/>
      <c r="F131" s="139"/>
      <c r="G131" s="139"/>
      <c r="H131" s="139"/>
      <c r="I131" s="138"/>
      <c r="J131" s="139"/>
    </row>
    <row r="132" spans="1:10" ht="15.75">
      <c r="A132" s="138"/>
      <c r="B132" s="140"/>
      <c r="C132" s="139"/>
      <c r="D132" s="139"/>
      <c r="E132" s="139"/>
      <c r="F132" s="139"/>
      <c r="G132" s="139"/>
      <c r="H132" s="139"/>
      <c r="I132" s="138"/>
      <c r="J132" s="139"/>
    </row>
    <row r="133" spans="1:10" ht="15.75">
      <c r="A133" s="138"/>
      <c r="B133" s="140"/>
      <c r="C133" s="139"/>
      <c r="D133" s="139"/>
      <c r="E133" s="139"/>
      <c r="F133" s="139"/>
      <c r="G133" s="139"/>
      <c r="H133" s="139"/>
      <c r="I133" s="138"/>
      <c r="J133" s="139"/>
    </row>
    <row r="134" spans="1:10" ht="15.75">
      <c r="A134" s="138"/>
      <c r="B134" s="140"/>
      <c r="C134" s="139"/>
      <c r="D134" s="139"/>
      <c r="E134" s="139"/>
      <c r="F134" s="139"/>
      <c r="G134" s="139"/>
      <c r="H134" s="139"/>
      <c r="I134" s="138"/>
      <c r="J134" s="139"/>
    </row>
    <row r="135" spans="1:10" ht="15.75">
      <c r="A135" s="138"/>
      <c r="B135" s="140"/>
      <c r="C135" s="139"/>
      <c r="D135" s="139"/>
      <c r="E135" s="139"/>
      <c r="F135" s="139"/>
      <c r="G135" s="139"/>
      <c r="H135" s="139"/>
      <c r="I135" s="138"/>
      <c r="J135" s="139"/>
    </row>
    <row r="136" spans="1:10" ht="15.75">
      <c r="A136" s="138"/>
      <c r="B136" s="140"/>
      <c r="C136" s="139"/>
      <c r="D136" s="139"/>
      <c r="E136" s="139"/>
      <c r="F136" s="139"/>
      <c r="G136" s="139"/>
      <c r="H136" s="139"/>
      <c r="I136" s="138"/>
      <c r="J136" s="139"/>
    </row>
    <row r="137" spans="1:10" ht="15.75">
      <c r="A137" s="138"/>
      <c r="B137" s="140"/>
      <c r="C137" s="139"/>
      <c r="D137" s="139"/>
      <c r="E137" s="139"/>
      <c r="F137" s="139"/>
      <c r="G137" s="139"/>
      <c r="H137" s="139"/>
      <c r="I137" s="138"/>
      <c r="J137" s="139"/>
    </row>
    <row r="138" spans="1:10" ht="15.75">
      <c r="A138" s="51" t="s">
        <v>2</v>
      </c>
      <c r="B138" s="37"/>
      <c r="C138" s="16"/>
      <c r="D138" s="16"/>
      <c r="E138" s="25"/>
      <c r="F138" s="16"/>
      <c r="G138" s="144"/>
      <c r="H138" s="25"/>
    </row>
    <row r="139" spans="1:10" ht="15.75">
      <c r="A139" s="51"/>
      <c r="B139" s="37"/>
      <c r="C139" s="16"/>
      <c r="D139" s="16"/>
      <c r="E139" s="25"/>
      <c r="F139" s="16"/>
      <c r="G139" s="144"/>
      <c r="H139" s="25"/>
    </row>
    <row r="140" spans="1:10" ht="18">
      <c r="A140" s="33" t="s">
        <v>40</v>
      </c>
      <c r="B140" s="37"/>
      <c r="C140" s="16"/>
      <c r="D140" s="16"/>
      <c r="E140" s="25"/>
      <c r="F140" s="146"/>
      <c r="G140" s="147"/>
      <c r="H140" s="148"/>
    </row>
    <row r="141" spans="1:10" ht="18">
      <c r="A141" s="48"/>
      <c r="B141" s="149"/>
      <c r="C141" s="146"/>
      <c r="D141" s="146"/>
      <c r="E141" s="27"/>
      <c r="F141" s="146"/>
      <c r="G141" s="147"/>
      <c r="H141" s="25"/>
    </row>
    <row r="142" spans="1:10" ht="15">
      <c r="A142" s="150" t="s">
        <v>41</v>
      </c>
      <c r="B142" s="149"/>
      <c r="C142" s="146"/>
      <c r="D142" s="146"/>
      <c r="E142" s="27"/>
      <c r="F142" s="151"/>
      <c r="G142" s="26"/>
      <c r="H142" s="25"/>
    </row>
    <row r="143" spans="1:10" ht="15">
      <c r="A143" s="150" t="s">
        <v>38</v>
      </c>
      <c r="B143" s="152"/>
      <c r="C143" s="151"/>
      <c r="D143" s="151"/>
      <c r="E143" s="26"/>
      <c r="G143" s="153"/>
    </row>
    <row r="144" spans="1:10" ht="15">
      <c r="A144" s="150" t="s">
        <v>42</v>
      </c>
      <c r="B144" s="29"/>
      <c r="G144" s="153"/>
    </row>
  </sheetData>
  <customSheetViews>
    <customSheetView guid="{1944FED4-C122-439C-B777-32A9B03BE78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"/>
    </customSheetView>
    <customSheetView guid="{319ECC9D-8532-44B1-B861-16C3520A4C44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"/>
    </customSheetView>
    <customSheetView guid="{ADCEEF57-9D23-4D32-B0E6-992B8F8AD223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3"/>
    </customSheetView>
    <customSheetView guid="{A4B47967-7288-4EFC-B3A3-156A4AF2D0DB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4"/>
    </customSheetView>
    <customSheetView guid="{94144FE1-E98D-468C-A0B0-A5E0B5B1007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5"/>
    </customSheetView>
    <customSheetView guid="{ECFF03AA-9995-49FD-8675-E9EB89E2052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6"/>
    </customSheetView>
    <customSheetView guid="{0AC86E81-06EB-4896-B1CE-C91766AC0986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7"/>
    </customSheetView>
    <customSheetView guid="{D4ABD959-335C-45EC-87BE-C9BA377F049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8"/>
    </customSheetView>
    <customSheetView guid="{3D6738E3-A45A-4638-AB53-C4FC5C66BC2D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9"/>
    </customSheetView>
    <customSheetView guid="{20B682CD-B38B-44EE-8FE8-229DDCE8B959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0"/>
    </customSheetView>
    <customSheetView guid="{D63838BE-F230-4BC1-8CFF-567D02D6527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1"/>
    </customSheetView>
    <customSheetView guid="{7044E850-A5C6-4247-BE4D-DC6D0F8B87FE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2"/>
    </customSheetView>
    <customSheetView guid="{9BFCC6BA-6181-4FB6-AF72-B0E6954AA9A0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3"/>
    </customSheetView>
    <customSheetView guid="{F8AC9B16-B680-443B-A0C2-C2568C2FC9D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4"/>
    </customSheetView>
    <customSheetView guid="{3675219B-151D-4A83-95AF-6CA1D823DF91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5"/>
    </customSheetView>
    <customSheetView guid="{6B137BBA-28F2-4177-ADEF-B1D1878767AC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6"/>
    </customSheetView>
    <customSheetView guid="{9CCF10E2-92C0-49B0-AF99-307DE301C06F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7"/>
    </customSheetView>
    <customSheetView guid="{5618DD8E-698B-41B5-8163-9804A8A834E2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8"/>
    </customSheetView>
    <customSheetView guid="{F1738DBA-4A86-4E4E-8AA2-B6B2804E8CE9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19"/>
    </customSheetView>
    <customSheetView guid="{91AC30DE-1D40-4709-B1FA-6F0FA378251B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0"/>
    </customSheetView>
    <customSheetView guid="{66D3A9EB-F894-4E92-AAA1-D172D6B95E05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1"/>
    </customSheetView>
    <customSheetView guid="{9BD9C074-40C7-4DEF-A2BD-D9FC2E0C67A7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2"/>
    </customSheetView>
    <customSheetView guid="{7F4599E1-7724-459F-9FCF-D7ED51D3A092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3"/>
    </customSheetView>
    <customSheetView guid="{29110A68-3EC6-4A67-B2F4-C5B07F9C3888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4"/>
    </customSheetView>
    <customSheetView guid="{2D64A94D-C66C-4FD3-8201-7F642E1B0F95}" fitToPage="1" hiddenRows="1" state="hidden">
      <selection activeCell="F74" sqref="F74"/>
      <rowBreaks count="1" manualBreakCount="1">
        <brk id="6" max="16383" man="1"/>
      </rowBreaks>
      <pageMargins left="0.22" right="0.19" top="0.43" bottom="0.75" header="0.3" footer="0.3"/>
      <pageSetup scale="25" orientation="landscape" r:id="rId25"/>
    </customSheetView>
  </customSheetViews>
  <mergeCells count="35">
    <mergeCell ref="A2:J2"/>
    <mergeCell ref="A3:J3"/>
    <mergeCell ref="L6:M6"/>
    <mergeCell ref="A8:A11"/>
    <mergeCell ref="B8:B11"/>
    <mergeCell ref="C8:D8"/>
    <mergeCell ref="E8:F8"/>
    <mergeCell ref="G8:G11"/>
    <mergeCell ref="H8:H11"/>
    <mergeCell ref="I8:J8"/>
    <mergeCell ref="K8:L8"/>
    <mergeCell ref="A26:A29"/>
    <mergeCell ref="B26:B29"/>
    <mergeCell ref="C26:D26"/>
    <mergeCell ref="E26:F26"/>
    <mergeCell ref="G26:G29"/>
    <mergeCell ref="H26:H29"/>
    <mergeCell ref="I26:J26"/>
    <mergeCell ref="K26:L26"/>
    <mergeCell ref="H61:H64"/>
    <mergeCell ref="I61:J61"/>
    <mergeCell ref="K61:L61"/>
    <mergeCell ref="H44:H47"/>
    <mergeCell ref="I44:J44"/>
    <mergeCell ref="K44:L44"/>
    <mergeCell ref="A44:A47"/>
    <mergeCell ref="B44:B47"/>
    <mergeCell ref="C44:D44"/>
    <mergeCell ref="E44:F44"/>
    <mergeCell ref="G44:G47"/>
    <mergeCell ref="A61:A64"/>
    <mergeCell ref="B61:B64"/>
    <mergeCell ref="C61:D61"/>
    <mergeCell ref="E61:F61"/>
    <mergeCell ref="G61:G64"/>
  </mergeCells>
  <hyperlinks>
    <hyperlink ref="A5" display="BACK TO MENU" xr:uid="{00000000-0004-0000-0D00-000000000000}"/>
  </hyperlinks>
  <pageMargins left="0.22" right="0.19" top="0.43" bottom="0.75" header="0.3" footer="0.3"/>
  <pageSetup scale="25" orientation="landscape" r:id="rId26"/>
  <rowBreaks count="1" manualBreakCount="1">
    <brk id="6" max="16383" man="1"/>
  </rowBreaks>
  <drawing r:id="rId2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68"/>
  <sheetViews>
    <sheetView view="pageBreakPreview" topLeftCell="A2" zoomScale="90" zoomScaleNormal="100" zoomScaleSheetLayoutView="100" workbookViewId="0">
      <selection activeCell="A56" sqref="A56"/>
    </sheetView>
  </sheetViews>
  <sheetFormatPr defaultColWidth="8.88671875" defaultRowHeight="12.75"/>
  <cols>
    <col min="1" max="1" width="25.109375" style="271" customWidth="1"/>
    <col min="2" max="2" width="7.44140625" style="387" bestFit="1" customWidth="1"/>
    <col min="3" max="3" width="10.109375" style="271" customWidth="1"/>
    <col min="4" max="4" width="9.77734375" style="271" customWidth="1"/>
    <col min="5" max="5" width="7.44140625" style="271" customWidth="1"/>
    <col min="6" max="6" width="7.21875" style="271" customWidth="1"/>
    <col min="7" max="7" width="20.6640625" style="271" bestFit="1" customWidth="1"/>
    <col min="8" max="8" width="8.33203125" style="271" customWidth="1"/>
    <col min="9" max="9" width="8.44140625" style="271" customWidth="1"/>
    <col min="10" max="10" width="7.6640625" style="271" customWidth="1"/>
    <col min="11" max="11" width="8.21875" style="271" customWidth="1"/>
    <col min="12" max="12" width="8.6640625" style="271" customWidth="1"/>
    <col min="13" max="13" width="8.77734375" style="271" customWidth="1"/>
    <col min="14" max="15" width="8.21875" style="271" customWidth="1"/>
    <col min="16" max="16" width="10.44140625" style="388" customWidth="1"/>
    <col min="17" max="18" width="8.33203125" style="388" customWidth="1"/>
    <col min="19" max="19" width="10.109375" style="271" customWidth="1"/>
    <col min="20" max="20" width="7.33203125" style="271" customWidth="1"/>
    <col min="21" max="16384" width="8.88671875" style="271"/>
  </cols>
  <sheetData>
    <row r="1" spans="1:21" s="269" customFormat="1" ht="32.25" customHeight="1">
      <c r="A1" s="375" t="s">
        <v>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7"/>
      <c r="R1" s="377"/>
    </row>
    <row r="2" spans="1:21" s="270" customFormat="1" ht="15" customHeight="1">
      <c r="A2" s="378" t="s">
        <v>227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80"/>
      <c r="R2" s="380"/>
      <c r="S2" s="269"/>
      <c r="T2" s="269"/>
      <c r="U2" s="269"/>
    </row>
    <row r="3" spans="1:21" ht="15">
      <c r="A3" s="381" t="s">
        <v>22</v>
      </c>
      <c r="B3" s="382"/>
      <c r="C3" s="270"/>
      <c r="D3" s="270"/>
      <c r="E3" s="270"/>
      <c r="F3" s="270"/>
      <c r="G3" s="270"/>
      <c r="H3" s="270"/>
      <c r="I3" s="383"/>
      <c r="J3" s="382"/>
      <c r="K3" s="270"/>
      <c r="L3" s="384"/>
      <c r="M3" s="270"/>
      <c r="N3" s="384"/>
      <c r="O3" s="239"/>
      <c r="P3" s="385"/>
      <c r="Q3" s="385"/>
      <c r="R3" s="386"/>
      <c r="S3" s="270"/>
      <c r="T3" s="270"/>
      <c r="U3" s="270"/>
    </row>
    <row r="4" spans="1:21" s="272" customFormat="1" ht="15.75" hidden="1" customHeight="1" thickBot="1">
      <c r="A4" s="271"/>
      <c r="B4" s="387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388"/>
      <c r="Q4" s="271"/>
      <c r="R4" s="271"/>
      <c r="S4" s="271"/>
      <c r="T4" s="271"/>
      <c r="U4" s="271"/>
    </row>
    <row r="5" spans="1:21" s="272" customFormat="1" ht="14.25" hidden="1" customHeight="1" thickTop="1">
      <c r="A5" s="389" t="s">
        <v>3</v>
      </c>
      <c r="B5" s="390" t="s">
        <v>10</v>
      </c>
      <c r="C5" s="391" t="s">
        <v>59</v>
      </c>
      <c r="D5" s="392"/>
      <c r="E5" s="393" t="s">
        <v>72</v>
      </c>
      <c r="F5" s="394"/>
      <c r="G5" s="393" t="s">
        <v>72</v>
      </c>
      <c r="H5" s="394"/>
      <c r="I5" s="395" t="s">
        <v>31</v>
      </c>
      <c r="J5" s="390" t="s">
        <v>10</v>
      </c>
      <c r="K5" s="393" t="s">
        <v>72</v>
      </c>
      <c r="L5" s="394"/>
      <c r="M5" s="396" t="s">
        <v>72</v>
      </c>
      <c r="N5" s="396"/>
      <c r="O5" s="391" t="s">
        <v>53</v>
      </c>
      <c r="P5" s="392"/>
      <c r="Q5" s="391" t="s">
        <v>26</v>
      </c>
      <c r="R5" s="397"/>
    </row>
    <row r="6" spans="1:21" s="272" customFormat="1" ht="14.25" hidden="1" customHeight="1">
      <c r="A6" s="398"/>
      <c r="B6" s="399"/>
      <c r="C6" s="400" t="s">
        <v>4</v>
      </c>
      <c r="D6" s="400" t="s">
        <v>0</v>
      </c>
      <c r="E6" s="400" t="s">
        <v>4</v>
      </c>
      <c r="F6" s="400" t="s">
        <v>0</v>
      </c>
      <c r="G6" s="400" t="s">
        <v>4</v>
      </c>
      <c r="H6" s="400" t="s">
        <v>0</v>
      </c>
      <c r="I6" s="401"/>
      <c r="J6" s="399"/>
      <c r="K6" s="402" t="s">
        <v>4</v>
      </c>
      <c r="L6" s="402" t="s">
        <v>0</v>
      </c>
      <c r="M6" s="402" t="s">
        <v>4</v>
      </c>
      <c r="N6" s="402" t="s">
        <v>0</v>
      </c>
      <c r="O6" s="402" t="s">
        <v>4</v>
      </c>
      <c r="P6" s="403" t="s">
        <v>0</v>
      </c>
      <c r="Q6" s="402" t="s">
        <v>4</v>
      </c>
      <c r="R6" s="274" t="s">
        <v>0</v>
      </c>
    </row>
    <row r="7" spans="1:21" s="272" customFormat="1" ht="14.25" hidden="1" customHeight="1">
      <c r="A7" s="398"/>
      <c r="B7" s="399"/>
      <c r="C7" s="404" t="s">
        <v>9</v>
      </c>
      <c r="D7" s="404" t="s">
        <v>8</v>
      </c>
      <c r="E7" s="405" t="s">
        <v>9</v>
      </c>
      <c r="F7" s="405" t="s">
        <v>8</v>
      </c>
      <c r="G7" s="405" t="s">
        <v>9</v>
      </c>
      <c r="H7" s="405" t="s">
        <v>8</v>
      </c>
      <c r="I7" s="401"/>
      <c r="J7" s="399"/>
      <c r="K7" s="406" t="s">
        <v>9</v>
      </c>
      <c r="L7" s="406" t="s">
        <v>8</v>
      </c>
      <c r="M7" s="406" t="s">
        <v>9</v>
      </c>
      <c r="N7" s="406" t="s">
        <v>8</v>
      </c>
      <c r="O7" s="406" t="s">
        <v>6</v>
      </c>
      <c r="P7" s="407" t="s">
        <v>11</v>
      </c>
      <c r="Q7" s="406" t="s">
        <v>12</v>
      </c>
      <c r="R7" s="275" t="s">
        <v>12</v>
      </c>
    </row>
    <row r="8" spans="1:21" s="273" customFormat="1" ht="21.95" hidden="1" customHeight="1">
      <c r="A8" s="408"/>
      <c r="B8" s="409"/>
      <c r="C8" s="410">
        <v>0.75</v>
      </c>
      <c r="D8" s="410">
        <v>0.29166666666666669</v>
      </c>
      <c r="E8" s="411">
        <v>0.33333333333333331</v>
      </c>
      <c r="F8" s="411">
        <v>0.16666666666666666</v>
      </c>
      <c r="G8" s="411">
        <v>0.33333333333333331</v>
      </c>
      <c r="H8" s="411">
        <v>0.16666666666666666</v>
      </c>
      <c r="I8" s="412"/>
      <c r="J8" s="409"/>
      <c r="K8" s="413">
        <v>0.75</v>
      </c>
      <c r="L8" s="413">
        <v>0.5</v>
      </c>
      <c r="M8" s="413">
        <v>0.75</v>
      </c>
      <c r="N8" s="413">
        <v>0.5</v>
      </c>
      <c r="O8" s="413">
        <v>0.45833333333333331</v>
      </c>
      <c r="P8" s="413">
        <v>0.70833333333333337</v>
      </c>
      <c r="Q8" s="413">
        <v>0.25</v>
      </c>
      <c r="R8" s="276">
        <v>0.83333333333333337</v>
      </c>
      <c r="S8" s="272"/>
      <c r="T8" s="272"/>
      <c r="U8" s="272"/>
    </row>
    <row r="9" spans="1:21" s="273" customFormat="1" ht="21.95" hidden="1" customHeight="1">
      <c r="A9" s="414" t="s">
        <v>77</v>
      </c>
      <c r="B9" s="415" t="s">
        <v>60</v>
      </c>
      <c r="C9" s="365">
        <v>42890</v>
      </c>
      <c r="D9" s="365">
        <v>42891</v>
      </c>
      <c r="E9" s="416">
        <v>42897</v>
      </c>
      <c r="F9" s="416">
        <v>42898</v>
      </c>
      <c r="G9" s="416">
        <v>42897</v>
      </c>
      <c r="H9" s="416">
        <v>42898</v>
      </c>
      <c r="I9" s="417" t="s">
        <v>48</v>
      </c>
      <c r="J9" s="418" t="s">
        <v>47</v>
      </c>
      <c r="K9" s="365">
        <v>42904</v>
      </c>
      <c r="L9" s="365">
        <v>42905</v>
      </c>
      <c r="M9" s="365">
        <v>42904</v>
      </c>
      <c r="N9" s="365">
        <v>42905</v>
      </c>
      <c r="O9" s="365">
        <v>42935</v>
      </c>
      <c r="P9" s="419">
        <v>42936</v>
      </c>
      <c r="Q9" s="419">
        <v>42938</v>
      </c>
      <c r="R9" s="277">
        <v>42938</v>
      </c>
    </row>
    <row r="10" spans="1:21" s="273" customFormat="1" ht="21.95" hidden="1" customHeight="1">
      <c r="A10" s="414" t="s">
        <v>74</v>
      </c>
      <c r="B10" s="415" t="s">
        <v>70</v>
      </c>
      <c r="C10" s="365">
        <f t="shared" ref="C10:H13" si="0">C9+7</f>
        <v>42897</v>
      </c>
      <c r="D10" s="365">
        <f t="shared" si="0"/>
        <v>42898</v>
      </c>
      <c r="E10" s="416">
        <f t="shared" si="0"/>
        <v>42904</v>
      </c>
      <c r="F10" s="416">
        <f t="shared" si="0"/>
        <v>42905</v>
      </c>
      <c r="G10" s="416">
        <f t="shared" si="0"/>
        <v>42904</v>
      </c>
      <c r="H10" s="416">
        <f t="shared" si="0"/>
        <v>42905</v>
      </c>
      <c r="I10" s="417" t="s">
        <v>39</v>
      </c>
      <c r="J10" s="420" t="s">
        <v>51</v>
      </c>
      <c r="K10" s="365">
        <f t="shared" ref="K10:R13" si="1">K9+7</f>
        <v>42911</v>
      </c>
      <c r="L10" s="365">
        <f t="shared" si="1"/>
        <v>42912</v>
      </c>
      <c r="M10" s="365">
        <f t="shared" si="1"/>
        <v>42911</v>
      </c>
      <c r="N10" s="365">
        <f t="shared" si="1"/>
        <v>42912</v>
      </c>
      <c r="O10" s="365">
        <f t="shared" si="1"/>
        <v>42942</v>
      </c>
      <c r="P10" s="365">
        <f t="shared" si="1"/>
        <v>42943</v>
      </c>
      <c r="Q10" s="365">
        <f t="shared" si="1"/>
        <v>42945</v>
      </c>
      <c r="R10" s="277">
        <f t="shared" si="1"/>
        <v>42945</v>
      </c>
    </row>
    <row r="11" spans="1:21" s="273" customFormat="1" ht="21.95" hidden="1" customHeight="1">
      <c r="A11" s="414" t="s">
        <v>54</v>
      </c>
      <c r="B11" s="415"/>
      <c r="C11" s="365">
        <f t="shared" si="0"/>
        <v>42904</v>
      </c>
      <c r="D11" s="365">
        <f t="shared" si="0"/>
        <v>42905</v>
      </c>
      <c r="E11" s="416">
        <f t="shared" si="0"/>
        <v>42911</v>
      </c>
      <c r="F11" s="416">
        <f t="shared" si="0"/>
        <v>42912</v>
      </c>
      <c r="G11" s="416">
        <f t="shared" si="0"/>
        <v>42911</v>
      </c>
      <c r="H11" s="416">
        <f t="shared" si="0"/>
        <v>42912</v>
      </c>
      <c r="I11" s="417" t="s">
        <v>80</v>
      </c>
      <c r="J11" s="418" t="s">
        <v>45</v>
      </c>
      <c r="K11" s="365">
        <f t="shared" si="1"/>
        <v>42918</v>
      </c>
      <c r="L11" s="365">
        <f t="shared" si="1"/>
        <v>42919</v>
      </c>
      <c r="M11" s="365">
        <f t="shared" si="1"/>
        <v>42918</v>
      </c>
      <c r="N11" s="365">
        <f t="shared" si="1"/>
        <v>42919</v>
      </c>
      <c r="O11" s="365">
        <f t="shared" si="1"/>
        <v>42949</v>
      </c>
      <c r="P11" s="365">
        <f t="shared" si="1"/>
        <v>42950</v>
      </c>
      <c r="Q11" s="365">
        <f t="shared" si="1"/>
        <v>42952</v>
      </c>
      <c r="R11" s="277">
        <f t="shared" si="1"/>
        <v>42952</v>
      </c>
    </row>
    <row r="12" spans="1:21" s="273" customFormat="1" ht="21.95" hidden="1" customHeight="1">
      <c r="A12" s="414" t="s">
        <v>77</v>
      </c>
      <c r="B12" s="415" t="s">
        <v>70</v>
      </c>
      <c r="C12" s="365">
        <f t="shared" si="0"/>
        <v>42911</v>
      </c>
      <c r="D12" s="365">
        <f t="shared" si="0"/>
        <v>42912</v>
      </c>
      <c r="E12" s="416">
        <f t="shared" si="0"/>
        <v>42918</v>
      </c>
      <c r="F12" s="416">
        <f t="shared" si="0"/>
        <v>42919</v>
      </c>
      <c r="G12" s="416">
        <f t="shared" si="0"/>
        <v>42918</v>
      </c>
      <c r="H12" s="416">
        <f t="shared" si="0"/>
        <v>42919</v>
      </c>
      <c r="I12" s="417" t="s">
        <v>46</v>
      </c>
      <c r="J12" s="418" t="s">
        <v>47</v>
      </c>
      <c r="K12" s="365">
        <f t="shared" si="1"/>
        <v>42925</v>
      </c>
      <c r="L12" s="365">
        <f t="shared" si="1"/>
        <v>42926</v>
      </c>
      <c r="M12" s="365">
        <f t="shared" si="1"/>
        <v>42925</v>
      </c>
      <c r="N12" s="365">
        <f t="shared" si="1"/>
        <v>42926</v>
      </c>
      <c r="O12" s="365">
        <f t="shared" si="1"/>
        <v>42956</v>
      </c>
      <c r="P12" s="365">
        <f t="shared" si="1"/>
        <v>42957</v>
      </c>
      <c r="Q12" s="365">
        <f t="shared" si="1"/>
        <v>42959</v>
      </c>
      <c r="R12" s="277">
        <f t="shared" si="1"/>
        <v>42959</v>
      </c>
    </row>
    <row r="13" spans="1:21" ht="13.5" hidden="1" customHeight="1" thickBot="1">
      <c r="A13" s="421" t="s">
        <v>74</v>
      </c>
      <c r="B13" s="422" t="s">
        <v>82</v>
      </c>
      <c r="C13" s="423">
        <f t="shared" si="0"/>
        <v>42918</v>
      </c>
      <c r="D13" s="423">
        <f t="shared" si="0"/>
        <v>42919</v>
      </c>
      <c r="E13" s="424">
        <f t="shared" si="0"/>
        <v>42925</v>
      </c>
      <c r="F13" s="424">
        <f t="shared" si="0"/>
        <v>42926</v>
      </c>
      <c r="G13" s="424">
        <f t="shared" si="0"/>
        <v>42925</v>
      </c>
      <c r="H13" s="424">
        <f t="shared" si="0"/>
        <v>42926</v>
      </c>
      <c r="I13" s="425" t="s">
        <v>78</v>
      </c>
      <c r="J13" s="425" t="s">
        <v>81</v>
      </c>
      <c r="K13" s="423">
        <f t="shared" si="1"/>
        <v>42932</v>
      </c>
      <c r="L13" s="423">
        <f t="shared" si="1"/>
        <v>42933</v>
      </c>
      <c r="M13" s="423">
        <f t="shared" si="1"/>
        <v>42932</v>
      </c>
      <c r="N13" s="423">
        <f t="shared" si="1"/>
        <v>42933</v>
      </c>
      <c r="O13" s="423">
        <f t="shared" si="1"/>
        <v>42963</v>
      </c>
      <c r="P13" s="423">
        <f t="shared" si="1"/>
        <v>42964</v>
      </c>
      <c r="Q13" s="423">
        <f t="shared" si="1"/>
        <v>42966</v>
      </c>
      <c r="R13" s="426">
        <f t="shared" si="1"/>
        <v>42966</v>
      </c>
      <c r="S13" s="273"/>
      <c r="T13" s="273"/>
      <c r="U13" s="273"/>
    </row>
    <row r="14" spans="1:21" ht="16.5" hidden="1" customHeight="1" thickTop="1"/>
    <row r="15" spans="1:21" ht="16.5" hidden="1" customHeight="1">
      <c r="A15" s="427" t="s">
        <v>61</v>
      </c>
      <c r="B15" s="428"/>
      <c r="C15" s="429"/>
      <c r="D15" s="427"/>
      <c r="E15" s="429"/>
      <c r="F15" s="429"/>
      <c r="G15" s="429"/>
      <c r="H15" s="429"/>
      <c r="I15" s="427" t="s">
        <v>71</v>
      </c>
      <c r="J15" s="429"/>
      <c r="O15" s="427"/>
      <c r="P15" s="271"/>
      <c r="Q15" s="271"/>
      <c r="R15" s="429"/>
    </row>
    <row r="16" spans="1:21" ht="16.5" hidden="1" customHeight="1">
      <c r="A16" s="427" t="s">
        <v>62</v>
      </c>
      <c r="B16" s="428"/>
      <c r="C16" s="429"/>
      <c r="D16" s="429"/>
      <c r="E16" s="429"/>
      <c r="F16" s="429"/>
      <c r="G16" s="429"/>
      <c r="H16" s="429"/>
      <c r="I16" s="429"/>
      <c r="J16" s="427"/>
      <c r="O16" s="427"/>
      <c r="P16" s="271"/>
      <c r="Q16" s="271"/>
      <c r="R16" s="429"/>
    </row>
    <row r="17" spans="1:22" ht="13.5" hidden="1" customHeight="1">
      <c r="A17" s="427" t="s">
        <v>20</v>
      </c>
      <c r="B17" s="428"/>
      <c r="C17" s="429"/>
      <c r="D17" s="429"/>
      <c r="E17" s="429"/>
      <c r="F17" s="429"/>
      <c r="G17" s="429"/>
      <c r="H17" s="429"/>
      <c r="I17" s="429"/>
      <c r="J17" s="427"/>
      <c r="O17" s="427"/>
      <c r="P17" s="271"/>
      <c r="Q17" s="271"/>
      <c r="R17" s="429"/>
    </row>
    <row r="18" spans="1:22" ht="13.5" hidden="1" customHeight="1"/>
    <row r="19" spans="1:22" ht="16.5" hidden="1" customHeight="1"/>
    <row r="20" spans="1:22" ht="13.5" hidden="1" customHeight="1">
      <c r="A20" s="427"/>
      <c r="B20" s="428"/>
      <c r="C20" s="429"/>
      <c r="D20" s="429"/>
      <c r="E20" s="429"/>
      <c r="F20" s="427"/>
      <c r="G20" s="429"/>
      <c r="H20" s="427"/>
      <c r="I20" s="430"/>
      <c r="J20" s="429"/>
      <c r="K20" s="427"/>
      <c r="L20" s="429"/>
      <c r="M20" s="427"/>
      <c r="N20" s="429"/>
      <c r="O20" s="427"/>
      <c r="P20" s="429"/>
    </row>
    <row r="21" spans="1:22" ht="17.25" hidden="1" customHeight="1" thickBot="1"/>
    <row r="22" spans="1:22" ht="16.5" hidden="1" customHeight="1" thickTop="1">
      <c r="A22" s="389" t="s">
        <v>3</v>
      </c>
      <c r="B22" s="390" t="s">
        <v>10</v>
      </c>
      <c r="C22" s="431" t="s">
        <v>18</v>
      </c>
      <c r="D22" s="432"/>
      <c r="E22" s="433" t="s">
        <v>25</v>
      </c>
      <c r="F22" s="434"/>
      <c r="G22" s="433" t="s">
        <v>25</v>
      </c>
      <c r="H22" s="434"/>
      <c r="I22" s="435" t="s">
        <v>31</v>
      </c>
      <c r="J22" s="390" t="s">
        <v>10</v>
      </c>
      <c r="K22" s="393" t="s">
        <v>94</v>
      </c>
      <c r="L22" s="394"/>
      <c r="M22" s="396" t="s">
        <v>94</v>
      </c>
      <c r="N22" s="396"/>
      <c r="O22" s="391" t="s">
        <v>53</v>
      </c>
      <c r="P22" s="392"/>
      <c r="Q22" s="391" t="s">
        <v>26</v>
      </c>
      <c r="R22" s="397"/>
      <c r="S22" s="436" t="s">
        <v>118</v>
      </c>
      <c r="T22" s="437"/>
    </row>
    <row r="23" spans="1:22" ht="15.75" hidden="1" customHeight="1">
      <c r="A23" s="398"/>
      <c r="B23" s="399"/>
      <c r="C23" s="400" t="s">
        <v>4</v>
      </c>
      <c r="D23" s="400" t="s">
        <v>0</v>
      </c>
      <c r="E23" s="400" t="s">
        <v>4</v>
      </c>
      <c r="F23" s="400" t="s">
        <v>0</v>
      </c>
      <c r="G23" s="400" t="s">
        <v>4</v>
      </c>
      <c r="H23" s="400" t="s">
        <v>0</v>
      </c>
      <c r="I23" s="438"/>
      <c r="J23" s="399"/>
      <c r="K23" s="400" t="s">
        <v>4</v>
      </c>
      <c r="L23" s="400" t="s">
        <v>0</v>
      </c>
      <c r="M23" s="400" t="s">
        <v>4</v>
      </c>
      <c r="N23" s="400" t="s">
        <v>0</v>
      </c>
      <c r="O23" s="402" t="s">
        <v>4</v>
      </c>
      <c r="P23" s="403" t="s">
        <v>0</v>
      </c>
      <c r="Q23" s="402" t="s">
        <v>4</v>
      </c>
      <c r="R23" s="274" t="s">
        <v>0</v>
      </c>
      <c r="S23" s="402" t="s">
        <v>4</v>
      </c>
      <c r="T23" s="274" t="s">
        <v>0</v>
      </c>
    </row>
    <row r="24" spans="1:22" ht="15" hidden="1" customHeight="1">
      <c r="A24" s="398"/>
      <c r="B24" s="399"/>
      <c r="C24" s="405" t="s">
        <v>9</v>
      </c>
      <c r="D24" s="405" t="s">
        <v>8</v>
      </c>
      <c r="E24" s="405" t="s">
        <v>11</v>
      </c>
      <c r="F24" s="405" t="s">
        <v>7</v>
      </c>
      <c r="G24" s="405" t="s">
        <v>11</v>
      </c>
      <c r="H24" s="405" t="s">
        <v>7</v>
      </c>
      <c r="I24" s="438"/>
      <c r="J24" s="399"/>
      <c r="K24" s="404" t="s">
        <v>7</v>
      </c>
      <c r="L24" s="404" t="s">
        <v>7</v>
      </c>
      <c r="M24" s="404" t="s">
        <v>7</v>
      </c>
      <c r="N24" s="404" t="s">
        <v>7</v>
      </c>
      <c r="O24" s="406" t="s">
        <v>6</v>
      </c>
      <c r="P24" s="407" t="s">
        <v>11</v>
      </c>
      <c r="Q24" s="406" t="s">
        <v>12</v>
      </c>
      <c r="R24" s="275" t="s">
        <v>12</v>
      </c>
      <c r="S24" s="406" t="s">
        <v>8</v>
      </c>
      <c r="T24" s="275" t="s">
        <v>8</v>
      </c>
    </row>
    <row r="25" spans="1:22" ht="22.5" hidden="1" customHeight="1">
      <c r="A25" s="408"/>
      <c r="B25" s="409"/>
      <c r="C25" s="439">
        <v>0.33333333333333331</v>
      </c>
      <c r="D25" s="411">
        <v>0.33333333333333331</v>
      </c>
      <c r="E25" s="411">
        <v>0.875</v>
      </c>
      <c r="F25" s="411">
        <v>0.875</v>
      </c>
      <c r="G25" s="411">
        <v>0.875</v>
      </c>
      <c r="H25" s="411">
        <v>0.875</v>
      </c>
      <c r="I25" s="440"/>
      <c r="J25" s="409"/>
      <c r="K25" s="410">
        <v>0.29166666666666669</v>
      </c>
      <c r="L25" s="410">
        <v>0.875</v>
      </c>
      <c r="M25" s="410">
        <v>0.29166666666666669</v>
      </c>
      <c r="N25" s="410">
        <v>0.875</v>
      </c>
      <c r="O25" s="413">
        <v>0.45833333333333331</v>
      </c>
      <c r="P25" s="413">
        <v>0.70833333333333337</v>
      </c>
      <c r="Q25" s="413">
        <v>0.25</v>
      </c>
      <c r="R25" s="276">
        <v>0.83333333333333337</v>
      </c>
      <c r="S25" s="413">
        <v>0.25</v>
      </c>
      <c r="T25" s="276">
        <v>0.75</v>
      </c>
      <c r="V25" s="271" t="s">
        <v>190</v>
      </c>
    </row>
    <row r="26" spans="1:22" ht="24.95" hidden="1" customHeight="1">
      <c r="A26" s="441" t="s">
        <v>135</v>
      </c>
      <c r="B26" s="373">
        <v>27</v>
      </c>
      <c r="C26" s="365">
        <v>43591</v>
      </c>
      <c r="D26" s="365">
        <v>43592</v>
      </c>
      <c r="E26" s="365">
        <v>43596</v>
      </c>
      <c r="F26" s="365">
        <v>43597</v>
      </c>
      <c r="G26" s="365">
        <v>43596</v>
      </c>
      <c r="H26" s="365">
        <v>43597</v>
      </c>
      <c r="I26" s="442" t="s">
        <v>117</v>
      </c>
      <c r="J26" s="443" t="s">
        <v>190</v>
      </c>
      <c r="K26" s="365">
        <v>43602</v>
      </c>
      <c r="L26" s="365">
        <v>43602</v>
      </c>
      <c r="M26" s="365">
        <v>43602</v>
      </c>
      <c r="N26" s="365">
        <v>43602</v>
      </c>
      <c r="O26" s="365">
        <v>43628</v>
      </c>
      <c r="P26" s="419">
        <v>43629</v>
      </c>
      <c r="Q26" s="419">
        <v>43631</v>
      </c>
      <c r="R26" s="277">
        <v>43631</v>
      </c>
      <c r="S26" s="419">
        <v>43633</v>
      </c>
      <c r="T26" s="277">
        <v>43633</v>
      </c>
      <c r="U26" s="271" t="s">
        <v>189</v>
      </c>
      <c r="V26" s="271" t="s">
        <v>192</v>
      </c>
    </row>
    <row r="27" spans="1:22" ht="24.95" hidden="1" customHeight="1">
      <c r="A27" s="441" t="s">
        <v>136</v>
      </c>
      <c r="B27" s="373">
        <v>48</v>
      </c>
      <c r="C27" s="365">
        <f t="shared" ref="C27:H29" si="2">C26+7</f>
        <v>43598</v>
      </c>
      <c r="D27" s="365">
        <f t="shared" si="2"/>
        <v>43599</v>
      </c>
      <c r="E27" s="365">
        <f>E26+7</f>
        <v>43603</v>
      </c>
      <c r="F27" s="365">
        <f>F26+7</f>
        <v>43604</v>
      </c>
      <c r="G27" s="365">
        <f>G26+7</f>
        <v>43603</v>
      </c>
      <c r="H27" s="365">
        <f>H26+7</f>
        <v>43604</v>
      </c>
      <c r="I27" s="442" t="s">
        <v>196</v>
      </c>
      <c r="J27" s="443" t="s">
        <v>192</v>
      </c>
      <c r="K27" s="365">
        <f t="shared" ref="K27:T29" si="3">K26+7</f>
        <v>43609</v>
      </c>
      <c r="L27" s="365">
        <f t="shared" si="3"/>
        <v>43609</v>
      </c>
      <c r="M27" s="365">
        <f t="shared" si="3"/>
        <v>43609</v>
      </c>
      <c r="N27" s="365">
        <f t="shared" si="3"/>
        <v>43609</v>
      </c>
      <c r="O27" s="365">
        <f t="shared" si="3"/>
        <v>43635</v>
      </c>
      <c r="P27" s="419">
        <f t="shared" si="3"/>
        <v>43636</v>
      </c>
      <c r="Q27" s="419">
        <f t="shared" si="3"/>
        <v>43638</v>
      </c>
      <c r="R27" s="277">
        <f t="shared" si="3"/>
        <v>43638</v>
      </c>
      <c r="S27" s="419">
        <f t="shared" si="3"/>
        <v>43640</v>
      </c>
      <c r="T27" s="277">
        <f t="shared" si="3"/>
        <v>43640</v>
      </c>
      <c r="U27" s="271" t="s">
        <v>191</v>
      </c>
      <c r="V27" s="271" t="s">
        <v>194</v>
      </c>
    </row>
    <row r="28" spans="1:22" ht="24.95" hidden="1" customHeight="1">
      <c r="A28" s="441" t="s">
        <v>138</v>
      </c>
      <c r="B28" s="373">
        <v>18</v>
      </c>
      <c r="C28" s="365">
        <f t="shared" si="2"/>
        <v>43605</v>
      </c>
      <c r="D28" s="365">
        <f t="shared" si="2"/>
        <v>43606</v>
      </c>
      <c r="E28" s="365">
        <f t="shared" si="2"/>
        <v>43610</v>
      </c>
      <c r="F28" s="365">
        <f t="shared" si="2"/>
        <v>43611</v>
      </c>
      <c r="G28" s="365">
        <f t="shared" si="2"/>
        <v>43610</v>
      </c>
      <c r="H28" s="365">
        <f t="shared" si="2"/>
        <v>43611</v>
      </c>
      <c r="I28" s="442" t="s">
        <v>197</v>
      </c>
      <c r="J28" s="443" t="s">
        <v>194</v>
      </c>
      <c r="K28" s="365">
        <f t="shared" si="3"/>
        <v>43616</v>
      </c>
      <c r="L28" s="365">
        <f t="shared" si="3"/>
        <v>43616</v>
      </c>
      <c r="M28" s="365">
        <f t="shared" si="3"/>
        <v>43616</v>
      </c>
      <c r="N28" s="365">
        <f t="shared" si="3"/>
        <v>43616</v>
      </c>
      <c r="O28" s="365">
        <f t="shared" si="3"/>
        <v>43642</v>
      </c>
      <c r="P28" s="419">
        <f t="shared" si="3"/>
        <v>43643</v>
      </c>
      <c r="Q28" s="419">
        <f t="shared" si="3"/>
        <v>43645</v>
      </c>
      <c r="R28" s="277">
        <f t="shared" si="3"/>
        <v>43645</v>
      </c>
      <c r="S28" s="419">
        <f t="shared" si="3"/>
        <v>43647</v>
      </c>
      <c r="T28" s="277">
        <f t="shared" si="3"/>
        <v>43647</v>
      </c>
      <c r="U28" s="271" t="s">
        <v>193</v>
      </c>
      <c r="V28" s="271" t="s">
        <v>192</v>
      </c>
    </row>
    <row r="29" spans="1:22" ht="24.95" hidden="1" customHeight="1">
      <c r="A29" s="441" t="s">
        <v>228</v>
      </c>
      <c r="B29" s="373" t="s">
        <v>137</v>
      </c>
      <c r="C29" s="365">
        <f t="shared" si="2"/>
        <v>43612</v>
      </c>
      <c r="D29" s="365">
        <f t="shared" si="2"/>
        <v>43613</v>
      </c>
      <c r="E29" s="365">
        <f t="shared" si="2"/>
        <v>43617</v>
      </c>
      <c r="F29" s="365">
        <f t="shared" si="2"/>
        <v>43618</v>
      </c>
      <c r="G29" s="365">
        <f t="shared" si="2"/>
        <v>43617</v>
      </c>
      <c r="H29" s="365">
        <f t="shared" si="2"/>
        <v>43618</v>
      </c>
      <c r="I29" s="442" t="s">
        <v>198</v>
      </c>
      <c r="J29" s="443" t="s">
        <v>192</v>
      </c>
      <c r="K29" s="365">
        <f t="shared" si="3"/>
        <v>43623</v>
      </c>
      <c r="L29" s="365">
        <f t="shared" si="3"/>
        <v>43623</v>
      </c>
      <c r="M29" s="365">
        <f t="shared" si="3"/>
        <v>43623</v>
      </c>
      <c r="N29" s="365">
        <f t="shared" si="3"/>
        <v>43623</v>
      </c>
      <c r="O29" s="365">
        <f t="shared" si="3"/>
        <v>43649</v>
      </c>
      <c r="P29" s="419">
        <f t="shared" si="3"/>
        <v>43650</v>
      </c>
      <c r="Q29" s="419">
        <f t="shared" si="3"/>
        <v>43652</v>
      </c>
      <c r="R29" s="277">
        <f t="shared" si="3"/>
        <v>43652</v>
      </c>
      <c r="S29" s="419">
        <f t="shared" si="3"/>
        <v>43654</v>
      </c>
      <c r="T29" s="277">
        <f t="shared" si="3"/>
        <v>43654</v>
      </c>
      <c r="U29" s="271" t="s">
        <v>195</v>
      </c>
    </row>
    <row r="30" spans="1:22" ht="15" hidden="1" customHeight="1" thickBot="1">
      <c r="A30" s="444" t="e">
        <f>'[1]CANADA TS (CPNW)'!#REF!</f>
        <v>#REF!</v>
      </c>
      <c r="B30" s="445" t="e">
        <f>'[1]CANADA TS (CPNW)'!#REF!</f>
        <v>#REF!</v>
      </c>
      <c r="C30" s="423" t="e">
        <f>'[1]CANADA TS (CPNW)'!#REF!</f>
        <v>#REF!</v>
      </c>
      <c r="D30" s="423" t="e">
        <f>'[1]CANADA TS (CPNW)'!#REF!</f>
        <v>#REF!</v>
      </c>
      <c r="E30" s="423" t="e">
        <f>'[1]CANADA TS (CPNW)'!#REF!</f>
        <v>#REF!</v>
      </c>
      <c r="F30" s="423" t="e">
        <f>'[1]CANADA TS (CPNW)'!#REF!</f>
        <v>#REF!</v>
      </c>
      <c r="G30" s="423" t="e">
        <f>'[1]CANADA TS (CPNW)'!#REF!</f>
        <v>#REF!</v>
      </c>
      <c r="H30" s="423" t="e">
        <f>'[1]CANADA TS (CPNW)'!#REF!</f>
        <v>#REF!</v>
      </c>
      <c r="I30" s="446" t="s">
        <v>39</v>
      </c>
      <c r="J30" s="447">
        <v>32</v>
      </c>
      <c r="K30" s="423" t="e">
        <f>#REF!+7</f>
        <v>#REF!</v>
      </c>
      <c r="L30" s="423" t="e">
        <f>#REF!+7</f>
        <v>#REF!</v>
      </c>
      <c r="M30" s="423" t="e">
        <f>#REF!+7</f>
        <v>#REF!</v>
      </c>
      <c r="N30" s="423" t="e">
        <f>#REF!+7</f>
        <v>#REF!</v>
      </c>
      <c r="O30" s="423" t="e">
        <f>#REF!+7</f>
        <v>#REF!</v>
      </c>
      <c r="P30" s="423" t="e">
        <f>#REF!+7</f>
        <v>#REF!</v>
      </c>
      <c r="Q30" s="423" t="e">
        <f>#REF!+7</f>
        <v>#REF!</v>
      </c>
      <c r="R30" s="426" t="e">
        <f>#REF!+7</f>
        <v>#REF!</v>
      </c>
    </row>
    <row r="31" spans="1:22" ht="13.5" hidden="1" customHeight="1" thickTop="1">
      <c r="A31" s="338"/>
      <c r="B31" s="448"/>
      <c r="C31" s="340"/>
      <c r="D31" s="340"/>
      <c r="E31" s="340"/>
      <c r="F31" s="340"/>
      <c r="G31" s="340"/>
      <c r="H31" s="340"/>
      <c r="I31" s="449"/>
      <c r="J31" s="449"/>
      <c r="K31" s="340"/>
      <c r="L31" s="340"/>
      <c r="M31" s="340"/>
      <c r="N31" s="340"/>
      <c r="O31" s="340"/>
      <c r="P31" s="340"/>
      <c r="Q31" s="340"/>
      <c r="R31" s="340"/>
    </row>
    <row r="32" spans="1:22" ht="13.5" hidden="1" customHeight="1">
      <c r="A32" s="450" t="s">
        <v>32</v>
      </c>
      <c r="B32" s="451"/>
      <c r="C32" s="452"/>
      <c r="D32" s="452"/>
      <c r="E32" s="452"/>
      <c r="F32" s="453"/>
      <c r="G32" s="452"/>
      <c r="H32" s="453"/>
      <c r="I32" s="341"/>
      <c r="J32" s="342"/>
      <c r="K32" s="454"/>
      <c r="L32" s="454"/>
      <c r="M32" s="454"/>
      <c r="N32" s="454"/>
      <c r="O32" s="454"/>
      <c r="P32" s="454"/>
    </row>
    <row r="33" spans="1:18" ht="16.5" hidden="1" customHeight="1">
      <c r="A33" s="455"/>
      <c r="B33" s="341"/>
      <c r="C33" s="341"/>
      <c r="D33" s="341"/>
      <c r="E33" s="341"/>
      <c r="F33" s="341"/>
      <c r="G33" s="341"/>
      <c r="H33" s="341"/>
      <c r="I33" s="341"/>
      <c r="J33" s="342"/>
      <c r="K33" s="454"/>
      <c r="L33" s="454"/>
      <c r="M33" s="454"/>
      <c r="N33" s="454"/>
      <c r="O33" s="454"/>
      <c r="P33" s="454"/>
    </row>
    <row r="34" spans="1:18" ht="16.5" hidden="1" customHeight="1">
      <c r="A34" s="456" t="s">
        <v>30</v>
      </c>
      <c r="B34" s="341"/>
      <c r="C34" s="341"/>
      <c r="D34" s="341"/>
      <c r="E34" s="341"/>
      <c r="F34" s="341"/>
      <c r="G34" s="341"/>
      <c r="H34" s="341"/>
      <c r="I34" s="341"/>
      <c r="J34" s="342"/>
      <c r="K34" s="454"/>
      <c r="L34" s="454"/>
      <c r="M34" s="454"/>
      <c r="N34" s="454"/>
      <c r="O34" s="454"/>
      <c r="P34" s="454"/>
    </row>
    <row r="35" spans="1:18" ht="16.5" hidden="1" customHeight="1">
      <c r="A35" s="427" t="s">
        <v>79</v>
      </c>
      <c r="B35" s="428"/>
      <c r="C35" s="429"/>
      <c r="D35" s="429"/>
      <c r="E35" s="429"/>
      <c r="F35" s="429"/>
      <c r="G35" s="429"/>
      <c r="H35" s="429"/>
      <c r="I35" s="429"/>
      <c r="J35" s="429"/>
      <c r="K35" s="427"/>
      <c r="L35" s="429"/>
      <c r="M35" s="427"/>
      <c r="N35" s="429"/>
      <c r="O35" s="427" t="s">
        <v>58</v>
      </c>
      <c r="P35" s="429"/>
    </row>
    <row r="36" spans="1:18" ht="16.5" hidden="1" customHeight="1">
      <c r="A36" s="427" t="s">
        <v>19</v>
      </c>
      <c r="B36" s="428"/>
      <c r="C36" s="429"/>
      <c r="D36" s="429"/>
      <c r="E36" s="429"/>
      <c r="F36" s="429"/>
      <c r="G36" s="429"/>
      <c r="H36" s="429"/>
      <c r="I36" s="429"/>
      <c r="J36" s="429"/>
      <c r="K36" s="427"/>
      <c r="L36" s="429"/>
      <c r="M36" s="427"/>
      <c r="N36" s="429"/>
      <c r="O36" s="427" t="s">
        <v>57</v>
      </c>
      <c r="P36" s="429"/>
    </row>
    <row r="37" spans="1:18" ht="16.5" hidden="1" customHeight="1">
      <c r="A37" s="427" t="s">
        <v>62</v>
      </c>
      <c r="B37" s="428"/>
      <c r="C37" s="429"/>
      <c r="D37" s="429"/>
      <c r="E37" s="429"/>
      <c r="F37" s="427"/>
      <c r="G37" s="429"/>
      <c r="H37" s="427"/>
      <c r="I37" s="430"/>
      <c r="J37" s="429"/>
      <c r="K37" s="427"/>
      <c r="L37" s="429"/>
      <c r="M37" s="427"/>
      <c r="N37" s="429"/>
      <c r="O37" s="427" t="s">
        <v>69</v>
      </c>
      <c r="P37" s="429"/>
    </row>
    <row r="38" spans="1:18" ht="51" hidden="1" customHeight="1">
      <c r="A38" s="427" t="s">
        <v>20</v>
      </c>
      <c r="B38" s="428"/>
      <c r="C38" s="429"/>
      <c r="D38" s="429"/>
      <c r="E38" s="429"/>
      <c r="F38" s="427"/>
      <c r="G38" s="429"/>
      <c r="H38" s="427"/>
      <c r="I38" s="430"/>
      <c r="J38" s="429"/>
      <c r="K38" s="427"/>
      <c r="L38" s="429"/>
      <c r="M38" s="427"/>
      <c r="N38" s="429"/>
      <c r="O38" s="427"/>
      <c r="P38" s="429"/>
    </row>
    <row r="41" spans="1:18" ht="9" customHeight="1"/>
    <row r="42" spans="1:18" ht="13.5" thickBot="1"/>
    <row r="43" spans="1:18" ht="30.75" customHeight="1">
      <c r="A43" s="770" t="s">
        <v>3</v>
      </c>
      <c r="B43" s="773" t="s">
        <v>10</v>
      </c>
      <c r="C43" s="776" t="s">
        <v>122</v>
      </c>
      <c r="D43" s="776"/>
      <c r="E43" s="765" t="s">
        <v>225</v>
      </c>
      <c r="F43" s="765"/>
      <c r="G43" s="776" t="s">
        <v>31</v>
      </c>
      <c r="H43" s="767" t="s">
        <v>10</v>
      </c>
      <c r="I43" s="765" t="s">
        <v>225</v>
      </c>
      <c r="J43" s="765"/>
      <c r="K43" s="765" t="s">
        <v>53</v>
      </c>
      <c r="L43" s="765"/>
      <c r="M43" s="765" t="s">
        <v>26</v>
      </c>
      <c r="N43" s="765"/>
      <c r="O43" s="765" t="s">
        <v>118</v>
      </c>
      <c r="P43" s="766"/>
      <c r="Q43" s="271"/>
      <c r="R43" s="271"/>
    </row>
    <row r="44" spans="1:18" ht="15" customHeight="1">
      <c r="A44" s="771"/>
      <c r="B44" s="774"/>
      <c r="C44" s="479" t="s">
        <v>4</v>
      </c>
      <c r="D44" s="479" t="s">
        <v>0</v>
      </c>
      <c r="E44" s="479" t="s">
        <v>4</v>
      </c>
      <c r="F44" s="479" t="s">
        <v>0</v>
      </c>
      <c r="G44" s="777"/>
      <c r="H44" s="768"/>
      <c r="I44" s="479" t="s">
        <v>4</v>
      </c>
      <c r="J44" s="479" t="s">
        <v>0</v>
      </c>
      <c r="K44" s="480" t="s">
        <v>4</v>
      </c>
      <c r="L44" s="480" t="s">
        <v>0</v>
      </c>
      <c r="M44" s="480" t="s">
        <v>4</v>
      </c>
      <c r="N44" s="480" t="s">
        <v>0</v>
      </c>
      <c r="O44" s="480" t="s">
        <v>4</v>
      </c>
      <c r="P44" s="483" t="s">
        <v>0</v>
      </c>
      <c r="Q44" s="271"/>
      <c r="R44" s="271"/>
    </row>
    <row r="45" spans="1:18" ht="15" customHeight="1" thickBot="1">
      <c r="A45" s="772"/>
      <c r="B45" s="775"/>
      <c r="C45" s="484" t="str">
        <f>'USEC DIRECT (AWE4)'!C10</f>
        <v>SUN</v>
      </c>
      <c r="D45" s="484" t="s">
        <v>5</v>
      </c>
      <c r="E45" s="484" t="s">
        <v>9</v>
      </c>
      <c r="F45" s="484" t="s">
        <v>8</v>
      </c>
      <c r="G45" s="778"/>
      <c r="H45" s="769"/>
      <c r="I45" s="485" t="s">
        <v>11</v>
      </c>
      <c r="J45" s="485" t="s">
        <v>11</v>
      </c>
      <c r="K45" s="486" t="s">
        <v>11</v>
      </c>
      <c r="L45" s="486" t="s">
        <v>7</v>
      </c>
      <c r="M45" s="486" t="s">
        <v>9</v>
      </c>
      <c r="N45" s="486" t="s">
        <v>8</v>
      </c>
      <c r="O45" s="486" t="s">
        <v>5</v>
      </c>
      <c r="P45" s="487" t="s">
        <v>6</v>
      </c>
      <c r="Q45" s="271"/>
      <c r="R45" s="271"/>
    </row>
    <row r="46" spans="1:18" s="387" customFormat="1" ht="19.5" customHeight="1">
      <c r="A46" s="536" t="s">
        <v>138</v>
      </c>
      <c r="B46" s="537" t="s">
        <v>356</v>
      </c>
      <c r="C46" s="365" t="s">
        <v>350</v>
      </c>
      <c r="D46" s="365" t="s">
        <v>321</v>
      </c>
      <c r="E46" s="365" t="s">
        <v>316</v>
      </c>
      <c r="F46" s="365" t="s">
        <v>342</v>
      </c>
      <c r="G46" s="477" t="s">
        <v>486</v>
      </c>
      <c r="H46" s="477" t="s">
        <v>487</v>
      </c>
      <c r="I46" s="547">
        <v>44427</v>
      </c>
      <c r="J46" s="547">
        <v>44428</v>
      </c>
      <c r="K46" s="547">
        <v>44455</v>
      </c>
      <c r="L46" s="547">
        <v>44456</v>
      </c>
      <c r="M46" s="547">
        <v>44458</v>
      </c>
      <c r="N46" s="547">
        <v>44459</v>
      </c>
      <c r="O46" s="547">
        <v>44460</v>
      </c>
      <c r="P46" s="547">
        <v>44461</v>
      </c>
    </row>
    <row r="47" spans="1:18" s="387" customFormat="1" ht="19.5" customHeight="1">
      <c r="A47" s="506" t="s">
        <v>357</v>
      </c>
      <c r="B47" s="537" t="s">
        <v>267</v>
      </c>
      <c r="C47" s="365" t="s">
        <v>322</v>
      </c>
      <c r="D47" s="365" t="s">
        <v>326</v>
      </c>
      <c r="E47" s="365" t="s">
        <v>323</v>
      </c>
      <c r="F47" s="365" t="s">
        <v>327</v>
      </c>
      <c r="G47" s="477" t="s">
        <v>46</v>
      </c>
      <c r="H47" s="477" t="s">
        <v>491</v>
      </c>
      <c r="I47" s="547">
        <f>I46+7</f>
        <v>44434</v>
      </c>
      <c r="J47" s="547">
        <f>J46+7</f>
        <v>44435</v>
      </c>
      <c r="K47" s="547">
        <f t="shared" ref="K47:N53" si="4">K46+7</f>
        <v>44462</v>
      </c>
      <c r="L47" s="547">
        <f t="shared" si="4"/>
        <v>44463</v>
      </c>
      <c r="M47" s="547">
        <f t="shared" si="4"/>
        <v>44465</v>
      </c>
      <c r="N47" s="547">
        <f t="shared" si="4"/>
        <v>44466</v>
      </c>
      <c r="O47" s="547">
        <f t="shared" ref="O47:O53" si="5">O46+7</f>
        <v>44467</v>
      </c>
      <c r="P47" s="547">
        <f t="shared" ref="P47:P53" si="6">P46+7</f>
        <v>44468</v>
      </c>
      <c r="Q47" s="478"/>
      <c r="R47" s="478"/>
    </row>
    <row r="48" spans="1:18" s="387" customFormat="1" ht="19.5" customHeight="1">
      <c r="A48" s="538"/>
      <c r="B48" s="538"/>
      <c r="C48" s="365"/>
      <c r="D48" s="365"/>
      <c r="E48" s="365" t="s">
        <v>319</v>
      </c>
      <c r="F48" s="365" t="s">
        <v>345</v>
      </c>
      <c r="G48" s="477" t="s">
        <v>39</v>
      </c>
      <c r="H48" s="477" t="s">
        <v>491</v>
      </c>
      <c r="I48" s="547">
        <f t="shared" ref="I48:I53" si="7">I47+7</f>
        <v>44441</v>
      </c>
      <c r="J48" s="547">
        <f t="shared" ref="J48:J53" si="8">J47+7</f>
        <v>44442</v>
      </c>
      <c r="K48" s="547">
        <f t="shared" si="4"/>
        <v>44469</v>
      </c>
      <c r="L48" s="547">
        <f t="shared" si="4"/>
        <v>44470</v>
      </c>
      <c r="M48" s="547">
        <v>44437</v>
      </c>
      <c r="N48" s="547">
        <v>44438</v>
      </c>
      <c r="O48" s="547">
        <f t="shared" si="5"/>
        <v>44474</v>
      </c>
      <c r="P48" s="547">
        <f t="shared" si="6"/>
        <v>44475</v>
      </c>
      <c r="Q48" s="478"/>
      <c r="R48" s="478"/>
    </row>
    <row r="49" spans="1:18" s="387" customFormat="1" ht="19.5" customHeight="1">
      <c r="A49" s="506"/>
      <c r="B49" s="537"/>
      <c r="C49" s="365"/>
      <c r="D49" s="365"/>
      <c r="E49" s="365" t="s">
        <v>325</v>
      </c>
      <c r="F49" s="365" t="s">
        <v>329</v>
      </c>
      <c r="G49" s="477" t="s">
        <v>488</v>
      </c>
      <c r="H49" s="477" t="s">
        <v>490</v>
      </c>
      <c r="I49" s="547">
        <f t="shared" si="7"/>
        <v>44448</v>
      </c>
      <c r="J49" s="547">
        <f t="shared" si="8"/>
        <v>44449</v>
      </c>
      <c r="K49" s="547">
        <f t="shared" si="4"/>
        <v>44476</v>
      </c>
      <c r="L49" s="547">
        <f t="shared" si="4"/>
        <v>44477</v>
      </c>
      <c r="M49" s="547">
        <f t="shared" ref="M49:M53" si="9">M48+7</f>
        <v>44444</v>
      </c>
      <c r="N49" s="547">
        <f t="shared" ref="N49:N53" si="10">N48+7</f>
        <v>44445</v>
      </c>
      <c r="O49" s="547">
        <f t="shared" si="5"/>
        <v>44481</v>
      </c>
      <c r="P49" s="547">
        <f t="shared" si="6"/>
        <v>44482</v>
      </c>
      <c r="Q49" s="478"/>
      <c r="R49" s="478"/>
    </row>
    <row r="50" spans="1:18" s="387" customFormat="1" ht="19.5" customHeight="1">
      <c r="A50" s="536"/>
      <c r="B50" s="537"/>
      <c r="C50" s="365"/>
      <c r="D50" s="365"/>
      <c r="E50" s="365" t="s">
        <v>329</v>
      </c>
      <c r="F50" s="365" t="s">
        <v>335</v>
      </c>
      <c r="G50" s="477" t="s">
        <v>198</v>
      </c>
      <c r="H50" s="477" t="s">
        <v>489</v>
      </c>
      <c r="I50" s="547">
        <f t="shared" si="7"/>
        <v>44455</v>
      </c>
      <c r="J50" s="547">
        <f t="shared" si="8"/>
        <v>44456</v>
      </c>
      <c r="K50" s="547">
        <f t="shared" si="4"/>
        <v>44483</v>
      </c>
      <c r="L50" s="547">
        <f t="shared" si="4"/>
        <v>44484</v>
      </c>
      <c r="M50" s="547">
        <f t="shared" si="9"/>
        <v>44451</v>
      </c>
      <c r="N50" s="547">
        <f t="shared" si="10"/>
        <v>44452</v>
      </c>
      <c r="O50" s="547">
        <f t="shared" si="5"/>
        <v>44488</v>
      </c>
      <c r="P50" s="547">
        <f t="shared" si="6"/>
        <v>44489</v>
      </c>
      <c r="Q50" s="478"/>
      <c r="R50" s="478"/>
    </row>
    <row r="51" spans="1:18" s="387" customFormat="1" ht="19.5" customHeight="1">
      <c r="A51" s="506"/>
      <c r="B51" s="537"/>
      <c r="C51" s="365"/>
      <c r="D51" s="365"/>
      <c r="E51" s="365" t="s">
        <v>364</v>
      </c>
      <c r="F51" s="365" t="s">
        <v>358</v>
      </c>
      <c r="G51" s="477"/>
      <c r="H51" s="477"/>
      <c r="I51" s="547"/>
      <c r="J51" s="547"/>
      <c r="K51" s="547"/>
      <c r="L51" s="547"/>
      <c r="M51" s="547"/>
      <c r="N51" s="547"/>
      <c r="O51" s="547"/>
      <c r="P51" s="547"/>
      <c r="Q51" s="478"/>
      <c r="R51" s="478"/>
    </row>
    <row r="52" spans="1:18" s="387" customFormat="1" ht="19.5" customHeight="1">
      <c r="A52" s="538"/>
      <c r="B52" s="538"/>
      <c r="C52" s="365"/>
      <c r="D52" s="365"/>
      <c r="E52" s="365" t="s">
        <v>361</v>
      </c>
      <c r="F52" s="365" t="s">
        <v>369</v>
      </c>
      <c r="G52" s="477" t="s">
        <v>492</v>
      </c>
      <c r="H52" s="477" t="s">
        <v>493</v>
      </c>
      <c r="I52" s="547">
        <f>I50+14</f>
        <v>44469</v>
      </c>
      <c r="J52" s="547">
        <f t="shared" ref="J52:P52" si="11">J50+14</f>
        <v>44470</v>
      </c>
      <c r="K52" s="547">
        <f t="shared" si="11"/>
        <v>44497</v>
      </c>
      <c r="L52" s="547">
        <f t="shared" si="11"/>
        <v>44498</v>
      </c>
      <c r="M52" s="547">
        <f t="shared" si="11"/>
        <v>44465</v>
      </c>
      <c r="N52" s="547">
        <f t="shared" si="11"/>
        <v>44466</v>
      </c>
      <c r="O52" s="547">
        <f t="shared" si="11"/>
        <v>44502</v>
      </c>
      <c r="P52" s="547">
        <f t="shared" si="11"/>
        <v>44503</v>
      </c>
      <c r="Q52" s="478"/>
      <c r="R52" s="478"/>
    </row>
    <row r="53" spans="1:18" s="387" customFormat="1" ht="19.5" customHeight="1">
      <c r="A53" s="506"/>
      <c r="B53" s="537"/>
      <c r="C53" s="365"/>
      <c r="D53" s="365"/>
      <c r="E53" s="365" t="s">
        <v>362</v>
      </c>
      <c r="F53" s="365" t="s">
        <v>370</v>
      </c>
      <c r="G53" s="477" t="s">
        <v>48</v>
      </c>
      <c r="H53" s="477" t="s">
        <v>491</v>
      </c>
      <c r="I53" s="547">
        <f t="shared" si="7"/>
        <v>44476</v>
      </c>
      <c r="J53" s="547">
        <f t="shared" si="8"/>
        <v>44477</v>
      </c>
      <c r="K53" s="547">
        <f t="shared" si="4"/>
        <v>44504</v>
      </c>
      <c r="L53" s="547">
        <f t="shared" si="4"/>
        <v>44505</v>
      </c>
      <c r="M53" s="547">
        <f t="shared" si="9"/>
        <v>44472</v>
      </c>
      <c r="N53" s="547">
        <f t="shared" si="10"/>
        <v>44473</v>
      </c>
      <c r="O53" s="547">
        <f t="shared" si="5"/>
        <v>44509</v>
      </c>
      <c r="P53" s="547">
        <f t="shared" si="6"/>
        <v>44510</v>
      </c>
      <c r="Q53" s="478"/>
      <c r="R53" s="478"/>
    </row>
    <row r="54" spans="1:18" ht="19.5" customHeight="1" thickBot="1">
      <c r="A54" s="488" t="str">
        <f>'USEC DIRECT (AWE4)'!A21</f>
        <v>ABOVE SAILING SCHEDULE IS SUBJECT TO CHANGE WITH / WITHOUT PRIOR NOTICE.</v>
      </c>
      <c r="B54" s="489"/>
      <c r="C54" s="490"/>
      <c r="D54" s="490"/>
      <c r="E54" s="490"/>
      <c r="F54" s="490"/>
      <c r="G54" s="491"/>
      <c r="H54" s="492"/>
      <c r="I54" s="490"/>
      <c r="J54" s="490"/>
      <c r="K54" s="490"/>
      <c r="L54" s="490"/>
      <c r="M54" s="477"/>
      <c r="N54" s="477"/>
      <c r="O54" s="477"/>
      <c r="P54" s="477"/>
    </row>
    <row r="55" spans="1:18" ht="19.5" customHeight="1">
      <c r="A55" s="367"/>
      <c r="B55" s="214"/>
      <c r="C55" s="340"/>
      <c r="D55" s="340"/>
      <c r="E55" s="340"/>
      <c r="F55" s="340"/>
      <c r="G55" s="457"/>
      <c r="H55" s="458"/>
      <c r="I55" s="340"/>
      <c r="J55" s="340"/>
      <c r="K55" s="340"/>
      <c r="L55" s="340"/>
      <c r="M55" s="340"/>
      <c r="N55" s="340"/>
      <c r="O55" s="340"/>
      <c r="P55" s="340"/>
    </row>
    <row r="56" spans="1:18" ht="19.5" customHeight="1">
      <c r="A56" s="338"/>
      <c r="B56" s="339"/>
      <c r="C56" s="340"/>
      <c r="D56" s="340"/>
      <c r="E56" s="340"/>
      <c r="F56" s="340"/>
      <c r="G56" s="457"/>
      <c r="H56" s="458"/>
      <c r="I56" s="340"/>
      <c r="J56" s="340"/>
      <c r="K56" s="459"/>
      <c r="L56" s="340"/>
      <c r="M56" s="340"/>
      <c r="N56" s="340"/>
      <c r="O56" s="340"/>
      <c r="P56" s="340"/>
    </row>
    <row r="57" spans="1:18">
      <c r="A57" s="338"/>
      <c r="B57" s="339"/>
      <c r="C57" s="340"/>
      <c r="D57" s="340"/>
      <c r="E57" s="460"/>
      <c r="F57" s="460"/>
      <c r="G57" s="460"/>
      <c r="H57" s="460"/>
      <c r="I57" s="449"/>
      <c r="J57" s="449"/>
      <c r="K57" s="340"/>
      <c r="L57" s="340"/>
      <c r="M57" s="340"/>
      <c r="N57" s="340"/>
      <c r="O57" s="340"/>
      <c r="P57" s="340"/>
      <c r="Q57" s="340"/>
      <c r="R57" s="340"/>
    </row>
    <row r="58" spans="1:18" ht="15.75">
      <c r="A58" s="427" t="s">
        <v>247</v>
      </c>
      <c r="B58" s="428"/>
      <c r="C58" s="429"/>
      <c r="D58" s="429"/>
      <c r="E58" s="429"/>
      <c r="F58" s="429"/>
      <c r="G58" s="429"/>
      <c r="H58" s="427"/>
      <c r="I58" s="429"/>
      <c r="J58" s="138" t="s">
        <v>245</v>
      </c>
      <c r="K58" s="427"/>
      <c r="L58" s="429"/>
      <c r="M58" s="427"/>
      <c r="N58" s="429"/>
    </row>
    <row r="59" spans="1:18" ht="15.75">
      <c r="A59" s="427" t="s">
        <v>230</v>
      </c>
      <c r="B59" s="428"/>
      <c r="C59" s="429"/>
      <c r="D59" s="429"/>
      <c r="E59" s="429"/>
      <c r="F59" s="429"/>
      <c r="G59" s="429"/>
      <c r="H59" s="427"/>
      <c r="I59" s="429"/>
      <c r="J59" s="138" t="s">
        <v>246</v>
      </c>
      <c r="K59" s="427"/>
      <c r="L59" s="429"/>
      <c r="M59" s="427"/>
      <c r="N59" s="429"/>
    </row>
    <row r="60" spans="1:18" ht="15.75">
      <c r="A60" s="427" t="s">
        <v>62</v>
      </c>
      <c r="B60" s="428"/>
      <c r="C60" s="429"/>
      <c r="D60" s="429"/>
      <c r="E60" s="429"/>
      <c r="F60" s="429"/>
      <c r="G60" s="429"/>
      <c r="H60" s="427"/>
      <c r="I60" s="429"/>
      <c r="J60" s="138" t="s">
        <v>251</v>
      </c>
      <c r="K60" s="427"/>
      <c r="L60" s="429"/>
      <c r="M60" s="427"/>
      <c r="N60" s="429"/>
    </row>
    <row r="61" spans="1:18" ht="15.75">
      <c r="A61" s="427" t="s">
        <v>20</v>
      </c>
      <c r="B61" s="428"/>
      <c r="C61" s="429"/>
      <c r="D61" s="429"/>
      <c r="E61" s="429"/>
      <c r="F61" s="429"/>
      <c r="G61" s="429" t="s">
        <v>389</v>
      </c>
      <c r="H61" s="427"/>
      <c r="I61" s="429"/>
      <c r="J61" s="138" t="s">
        <v>83</v>
      </c>
      <c r="K61" s="427"/>
      <c r="L61" s="429"/>
      <c r="M61" s="427"/>
      <c r="N61" s="429"/>
    </row>
    <row r="62" spans="1:18" ht="15.75">
      <c r="A62" s="427"/>
      <c r="B62" s="428"/>
      <c r="C62" s="429"/>
      <c r="D62" s="429"/>
      <c r="E62" s="429"/>
      <c r="F62" s="429"/>
      <c r="G62" s="429"/>
      <c r="H62" s="429"/>
      <c r="I62" s="429"/>
      <c r="J62" s="429"/>
      <c r="K62" s="427"/>
      <c r="L62" s="429"/>
      <c r="M62" s="427"/>
      <c r="N62" s="429"/>
      <c r="O62" s="427"/>
    </row>
    <row r="63" spans="1:18" ht="15.75">
      <c r="A63" s="461" t="s">
        <v>2</v>
      </c>
      <c r="B63" s="462"/>
      <c r="C63" s="463"/>
      <c r="D63" s="463"/>
      <c r="E63" s="464"/>
      <c r="F63" s="463"/>
      <c r="G63" s="464"/>
      <c r="H63" s="463"/>
      <c r="I63" s="465"/>
      <c r="J63" s="464"/>
    </row>
    <row r="64" spans="1:18" ht="15.75">
      <c r="A64" s="461"/>
      <c r="B64" s="462"/>
      <c r="C64" s="463"/>
      <c r="D64" s="463"/>
      <c r="E64" s="464"/>
      <c r="F64" s="463"/>
      <c r="G64" s="464"/>
      <c r="H64" s="463"/>
      <c r="I64" s="465"/>
      <c r="J64" s="464"/>
    </row>
    <row r="65" spans="1:10" ht="18">
      <c r="A65" s="466" t="s">
        <v>40</v>
      </c>
      <c r="B65" s="462"/>
      <c r="C65" s="463"/>
      <c r="D65" s="463"/>
      <c r="E65" s="464"/>
      <c r="F65" s="467"/>
      <c r="G65" s="464"/>
      <c r="H65" s="467"/>
      <c r="I65" s="468"/>
      <c r="J65" s="469"/>
    </row>
    <row r="66" spans="1:10" ht="15">
      <c r="A66" s="470" t="s">
        <v>41</v>
      </c>
      <c r="B66" s="471"/>
      <c r="C66" s="467"/>
      <c r="D66" s="467"/>
      <c r="E66" s="472"/>
      <c r="F66" s="473"/>
      <c r="G66" s="472"/>
      <c r="H66" s="473"/>
      <c r="I66" s="474"/>
      <c r="J66" s="464"/>
    </row>
    <row r="67" spans="1:10" ht="15">
      <c r="A67" s="470" t="s">
        <v>38</v>
      </c>
      <c r="B67" s="475"/>
      <c r="C67" s="473"/>
      <c r="D67" s="473"/>
      <c r="E67" s="474"/>
      <c r="G67" s="474"/>
      <c r="I67" s="476"/>
    </row>
    <row r="68" spans="1:10" ht="15">
      <c r="A68" s="470" t="s">
        <v>226</v>
      </c>
      <c r="B68" s="388"/>
      <c r="I68" s="476"/>
    </row>
  </sheetData>
  <customSheetViews>
    <customSheetView guid="{1944FED4-C122-439C-B777-32A9B03BE781}" scale="90" showPageBreaks="1" fitToPage="1" printArea="1" hiddenRows="1" view="pageBreakPreview" topLeftCell="A2">
      <selection activeCell="A56" sqref="A56"/>
      <pageMargins left="0.22" right="0.19" top="0.43" bottom="0.75" header="0.3" footer="0.3"/>
      <pageSetup paperSize="9" scale="51" orientation="portrait" r:id="rId1"/>
    </customSheetView>
    <customSheetView guid="{319ECC9D-8532-44B1-B861-16C3520A4C44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53" orientation="portrait" r:id="rId2"/>
    </customSheetView>
    <customSheetView guid="{ADCEEF57-9D23-4D32-B0E6-992B8F8AD223}" showPageBreaks="1" fitToPage="1" printArea="1" hiddenRows="1" view="pageBreakPreview">
      <selection activeCell="J49" sqref="J49"/>
      <pageMargins left="0.22" right="0.19" top="0.43" bottom="0.75" header="0.3" footer="0.3"/>
      <pageSetup paperSize="9" scale="54" orientation="portrait" r:id="rId3"/>
    </customSheetView>
    <customSheetView guid="{A4B47967-7288-4EFC-B3A3-156A4AF2D0DB}" showPageBreaks="1" fitToPage="1" printArea="1" hiddenRows="1" view="pageBreakPreview">
      <selection activeCell="J59" sqref="J59:J62"/>
      <pageMargins left="0.22" right="0.19" top="0.43" bottom="0.75" header="0.3" footer="0.3"/>
      <pageSetup paperSize="9" scale="48" orientation="portrait" r:id="rId4"/>
    </customSheetView>
    <customSheetView guid="{94144FE1-E98D-468C-A0B0-A5E0B5B10077}" showPageBreaks="1" fitToPage="1" printArea="1" hiddenRows="1" view="pageBreakPreview">
      <selection activeCell="B48" sqref="B48"/>
      <pageMargins left="0.22" right="0.19" top="0.43" bottom="0.75" header="0.3" footer="0.3"/>
      <pageSetup paperSize="9" scale="54" orientation="portrait" r:id="rId5"/>
    </customSheetView>
    <customSheetView guid="{ECFF03AA-9995-49FD-8675-E9EB89E20521}" showPageBreaks="1" fitToPage="1" printArea="1" hiddenRows="1" view="pageBreakPreview">
      <selection activeCell="J59" sqref="J59:J62"/>
      <pageMargins left="0.22" right="0.19" top="0.43" bottom="0.75" header="0.3" footer="0.3"/>
      <pageSetup paperSize="9" scale="50" orientation="portrait" r:id="rId6"/>
    </customSheetView>
    <customSheetView guid="{0AC86E81-06EB-4896-B1CE-C91766AC0986}" showPageBreaks="1" fitToPage="1" printArea="1" hiddenRows="1" view="pageBreakPreview">
      <selection activeCell="I49" sqref="I49"/>
      <pageMargins left="0.22" right="0.19" top="0.43" bottom="0.75" header="0.3" footer="0.3"/>
      <pageSetup paperSize="9" scale="50" orientation="portrait" r:id="rId7"/>
    </customSheetView>
    <customSheetView guid="{D4ABD959-335C-45EC-87BE-C9BA377F0497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53" orientation="portrait" r:id="rId8"/>
    </customSheetView>
    <customSheetView guid="{3D6738E3-A45A-4638-AB53-C4FC5C66BC2D}" scale="90" showPageBreaks="1" fitToPage="1" printArea="1" hiddenRows="1" view="pageBreakPreview" topLeftCell="A55">
      <selection activeCell="M72" sqref="M72"/>
      <pageMargins left="0.22" right="0.19" top="0.43" bottom="0.75" header="0.3" footer="0.3"/>
      <pageSetup paperSize="9" scale="62" orientation="portrait" r:id="rId9"/>
    </customSheetView>
    <customSheetView guid="{20B682CD-B38B-44EE-8FE8-229DDCE8B959}" scale="90" showPageBreaks="1" fitToPage="1" printArea="1" hiddenRows="1" view="pageBreakPreview">
      <selection activeCell="C27" sqref="C27:D30"/>
      <pageMargins left="0.22" right="0.19" top="0.43" bottom="0.75" header="0.3" footer="0.3"/>
      <pageSetup paperSize="9" scale="62" orientation="portrait" r:id="rId10"/>
    </customSheetView>
    <customSheetView guid="{D63838BE-F230-4BC1-8CFF-567D02D6527C}" scale="90" showPageBreaks="1" fitToPage="1" printArea="1" hiddenRows="1" view="pageBreakPreview" topLeftCell="A48">
      <selection activeCell="H64" sqref="H64"/>
      <pageMargins left="0.22" right="0.19" top="0.43" bottom="0.75" header="0.3" footer="0.3"/>
      <pageSetup paperSize="9" scale="62" orientation="portrait" r:id="rId11"/>
    </customSheetView>
    <customSheetView guid="{7044E850-A5C6-4247-BE4D-DC6D0F8B87FE}" scale="90" showPageBreaks="1" fitToPage="1" printArea="1" hiddenRows="1" view="pageBreakPreview">
      <selection activeCell="P46" sqref="P46"/>
      <pageMargins left="0.22" right="0.19" top="0.43" bottom="0.75" header="0.3" footer="0.3"/>
      <pageSetup paperSize="9" scale="61" orientation="portrait" r:id="rId12"/>
    </customSheetView>
    <customSheetView guid="{9BFCC6BA-6181-4FB6-AF72-B0E6954AA9A0}" showPageBreaks="1" fitToPage="1" printArea="1" hiddenRows="1" topLeftCell="A50">
      <selection activeCell="H77" sqref="H77"/>
      <pageMargins left="0.22" right="0.19" top="0.43" bottom="0.75" header="0.3" footer="0.3"/>
      <pageSetup paperSize="9" scale="47" orientation="portrait" r:id="rId13"/>
    </customSheetView>
    <customSheetView guid="{F8AC9B16-B680-443B-A0C2-C2568C2FC9DC}" showPageBreaks="1" fitToPage="1" printArea="1" hiddenRows="1">
      <selection activeCell="G54" sqref="G54"/>
      <pageMargins left="0.22" right="0.19" top="0.43" bottom="0.75" header="0.3" footer="0.3"/>
      <pageSetup paperSize="9" scale="51" orientation="portrait" r:id="rId14"/>
    </customSheetView>
    <customSheetView guid="{3675219B-151D-4A83-95AF-6CA1D823DF91}" showPageBreaks="1" fitToPage="1" printArea="1" hiddenRows="1">
      <selection activeCell="P58" sqref="P58"/>
      <pageMargins left="0.22" right="0.19" top="0.43" bottom="0.75" header="0.3" footer="0.3"/>
      <pageSetup paperSize="9" scale="57" orientation="portrait" r:id="rId15"/>
    </customSheetView>
    <customSheetView guid="{6B137BBA-28F2-4177-ADEF-B1D1878767AC}" fitToPage="1" printArea="1" hiddenRows="1" topLeftCell="A44">
      <selection activeCell="H77" sqref="H77"/>
      <pageMargins left="0.22" right="0.19" top="0.43" bottom="0.75" header="0.3" footer="0.3"/>
      <pageSetup paperSize="9" scale="52" orientation="portrait" r:id="rId16"/>
    </customSheetView>
    <customSheetView guid="{9CCF10E2-92C0-49B0-AF99-307DE301C06F}" showPageBreaks="1" fitToPage="1" printArea="1" hiddenRows="1" view="pageBreakPreview">
      <selection activeCell="A46" sqref="A46:D53"/>
      <pageMargins left="0.22" right="0.19" top="0.43" bottom="0.75" header="0.3" footer="0.3"/>
      <pageSetup paperSize="9" scale="51" orientation="portrait" r:id="rId17"/>
    </customSheetView>
    <customSheetView guid="{5618DD8E-698B-41B5-8163-9804A8A834E2}" fitToPage="1" printArea="1" hiddenRows="1">
      <selection activeCell="G54" sqref="G54"/>
      <pageMargins left="0.22" right="0.19" top="0.43" bottom="0.75" header="0.3" footer="0.3"/>
      <pageSetup paperSize="9" scale="48" orientation="portrait" r:id="rId18"/>
    </customSheetView>
    <customSheetView guid="{F1738DBA-4A86-4E4E-8AA2-B6B2804E8CE9}" showPageBreaks="1" fitToPage="1" printArea="1" hiddenRows="1" view="pageBreakPreview" topLeftCell="A2">
      <selection activeCell="G48" sqref="G48"/>
      <pageMargins left="0.22" right="0.19" top="0.43" bottom="0.75" header="0.3" footer="0.3"/>
      <pageSetup paperSize="9" scale="42" orientation="portrait" r:id="rId19"/>
    </customSheetView>
    <customSheetView guid="{91AC30DE-1D40-4709-B1FA-6F0FA378251B}" scale="90" showPageBreaks="1" fitToPage="1" printArea="1" hiddenRows="1" view="pageBreakPreview">
      <selection activeCell="A46" sqref="A46:D53"/>
      <pageMargins left="0.22" right="0.19" top="0.43" bottom="0.75" header="0.3" footer="0.3"/>
      <pageSetup paperSize="9" scale="46" orientation="portrait" r:id="rId20"/>
    </customSheetView>
    <customSheetView guid="{66D3A9EB-F894-4E92-AAA1-D172D6B95E05}" showPageBreaks="1" fitToPage="1" printArea="1" hiddenRows="1" view="pageBreakPreview">
      <selection activeCell="B48" sqref="B48"/>
      <pageMargins left="0.22" right="0.19" top="0.43" bottom="0.75" header="0.3" footer="0.3"/>
      <pageSetup paperSize="9" scale="48" orientation="portrait" r:id="rId21"/>
    </customSheetView>
    <customSheetView guid="{9BD9C074-40C7-4DEF-A2BD-D9FC2E0C67A7}" scale="90" showPageBreaks="1" fitToPage="1" printArea="1" hiddenRows="1" view="pageBreakPreview">
      <selection activeCell="A46" sqref="A46:D53"/>
      <pageMargins left="0.22" right="0.19" top="0.43" bottom="0.75" header="0.3" footer="0.3"/>
      <pageSetup paperSize="9" scale="51" orientation="portrait" r:id="rId22"/>
    </customSheetView>
    <customSheetView guid="{7F4599E1-7724-459F-9FCF-D7ED51D3A092}" showPageBreaks="1" fitToPage="1" printArea="1" hiddenRows="1" view="pageBreakPreview" topLeftCell="A2">
      <selection activeCell="G51" sqref="G51"/>
      <pageMargins left="0.22" right="0.19" top="0.43" bottom="0.75" header="0.3" footer="0.3"/>
      <pageSetup paperSize="9" scale="42" orientation="portrait" r:id="rId23"/>
    </customSheetView>
    <customSheetView guid="{29110A68-3EC6-4A67-B2F4-C5B07F9C3888}" showPageBreaks="1" fitToPage="1" printArea="1" hiddenRows="1" view="pageBreakPreview">
      <selection activeCell="G47" sqref="G47"/>
      <pageMargins left="0.22" right="0.19" top="0.43" bottom="0.75" header="0.3" footer="0.3"/>
      <pageSetup paperSize="9" scale="48" orientation="portrait" r:id="rId24"/>
    </customSheetView>
    <customSheetView guid="{2D64A94D-C66C-4FD3-8201-7F642E1B0F95}" scale="90" showPageBreaks="1" fitToPage="1" printArea="1" hiddenRows="1" view="pageBreakPreview">
      <selection activeCell="F46" sqref="F46"/>
      <pageMargins left="0.22" right="0.19" top="0.43" bottom="0.75" header="0.3" footer="0.3"/>
      <pageSetup paperSize="9" scale="51" orientation="portrait" r:id="rId25"/>
    </customSheetView>
  </customSheetViews>
  <mergeCells count="10">
    <mergeCell ref="A43:A45"/>
    <mergeCell ref="B43:B45"/>
    <mergeCell ref="E43:F43"/>
    <mergeCell ref="C43:D43"/>
    <mergeCell ref="G43:G45"/>
    <mergeCell ref="K43:L43"/>
    <mergeCell ref="I43:J43"/>
    <mergeCell ref="M43:N43"/>
    <mergeCell ref="O43:P43"/>
    <mergeCell ref="H43:H45"/>
  </mergeCells>
  <phoneticPr fontId="29" type="noConversion"/>
  <hyperlinks>
    <hyperlink ref="A2" display="BACK TO MENU" xr:uid="{00000000-0004-0000-0E00-000000000000}"/>
  </hyperlinks>
  <pageMargins left="0.22" right="0.19" top="0.43" bottom="0.75" header="0.3" footer="0.3"/>
  <pageSetup paperSize="9" scale="51" orientation="portrait" r:id="rId26"/>
  <drawing r:id="rId2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2:N48"/>
  <sheetViews>
    <sheetView topLeftCell="A4" zoomScaleNormal="100" workbookViewId="0">
      <selection activeCell="B14" sqref="B14"/>
    </sheetView>
  </sheetViews>
  <sheetFormatPr defaultColWidth="8" defaultRowHeight="12.75"/>
  <cols>
    <col min="1" max="1" width="25.109375" style="24" customWidth="1"/>
    <col min="2" max="2" width="11.44140625" style="28" customWidth="1"/>
    <col min="3" max="3" width="9.33203125" style="24" customWidth="1"/>
    <col min="4" max="4" width="11.21875" style="24" customWidth="1"/>
    <col min="5" max="6" width="9.33203125" style="24" customWidth="1"/>
    <col min="7" max="10" width="11.88671875" style="24" customWidth="1"/>
    <col min="11" max="14" width="11.88671875" style="29" customWidth="1"/>
    <col min="15" max="16384" width="8" style="24"/>
  </cols>
  <sheetData>
    <row r="2" spans="1:14" s="15" customFormat="1" ht="37.5">
      <c r="A2" s="657" t="s">
        <v>1</v>
      </c>
      <c r="B2" s="657"/>
      <c r="C2" s="657"/>
      <c r="D2" s="657"/>
      <c r="E2" s="657"/>
      <c r="F2" s="657"/>
      <c r="G2" s="524"/>
      <c r="H2" s="524"/>
      <c r="I2" s="524"/>
      <c r="J2" s="524"/>
      <c r="K2" s="353"/>
      <c r="L2" s="353"/>
      <c r="M2" s="353"/>
      <c r="N2" s="353"/>
    </row>
    <row r="3" spans="1:14" s="15" customFormat="1" ht="26.25">
      <c r="A3" s="693" t="s">
        <v>229</v>
      </c>
      <c r="B3" s="693"/>
      <c r="C3" s="693"/>
      <c r="D3" s="693"/>
      <c r="E3" s="693"/>
      <c r="F3" s="693"/>
      <c r="G3" s="525"/>
      <c r="H3" s="525"/>
      <c r="I3" s="525"/>
      <c r="J3" s="525"/>
      <c r="K3" s="354"/>
      <c r="L3" s="354"/>
      <c r="M3" s="354"/>
      <c r="N3" s="354"/>
    </row>
    <row r="4" spans="1:14" s="12" customFormat="1">
      <c r="A4" s="245"/>
      <c r="B4" s="14"/>
    </row>
    <row r="5" spans="1:14" s="12" customFormat="1" ht="15">
      <c r="A5" s="168" t="s">
        <v>22</v>
      </c>
      <c r="B5" s="14"/>
      <c r="G5" s="169"/>
      <c r="H5" s="169"/>
      <c r="I5" s="169"/>
      <c r="J5" s="169"/>
      <c r="K5" s="181"/>
      <c r="L5" s="181"/>
      <c r="M5" s="181"/>
      <c r="N5" s="181"/>
    </row>
    <row r="6" spans="1:14">
      <c r="M6" s="744"/>
      <c r="N6" s="745"/>
    </row>
    <row r="7" spans="1:14" ht="16.5" thickBot="1">
      <c r="A7" s="138"/>
      <c r="B7" s="140"/>
      <c r="C7" s="139"/>
      <c r="D7" s="139"/>
      <c r="E7" s="139"/>
      <c r="F7" s="139"/>
      <c r="K7" s="24"/>
      <c r="L7" s="139"/>
      <c r="M7" s="24"/>
      <c r="N7" s="139"/>
    </row>
    <row r="8" spans="1:14" ht="15.75" customHeight="1" thickTop="1">
      <c r="A8" s="779" t="s">
        <v>3</v>
      </c>
      <c r="B8" s="781" t="s">
        <v>10</v>
      </c>
      <c r="C8" s="784" t="s">
        <v>257</v>
      </c>
      <c r="D8" s="784"/>
      <c r="E8" s="546" t="s">
        <v>258</v>
      </c>
      <c r="F8" s="523"/>
      <c r="G8" s="526" t="s">
        <v>260</v>
      </c>
      <c r="H8" s="527"/>
      <c r="I8" s="526" t="s">
        <v>26</v>
      </c>
      <c r="J8" s="527"/>
      <c r="K8" s="782" t="s">
        <v>63</v>
      </c>
      <c r="L8" s="782"/>
      <c r="M8" s="782" t="s">
        <v>64</v>
      </c>
      <c r="N8" s="783"/>
    </row>
    <row r="9" spans="1:14" ht="12.75" customHeight="1">
      <c r="A9" s="780"/>
      <c r="B9" s="768"/>
      <c r="C9" s="479" t="s">
        <v>4</v>
      </c>
      <c r="D9" s="479" t="s">
        <v>0</v>
      </c>
      <c r="E9" s="479" t="s">
        <v>4</v>
      </c>
      <c r="F9" s="479" t="s">
        <v>0</v>
      </c>
      <c r="G9" s="479" t="s">
        <v>4</v>
      </c>
      <c r="H9" s="479" t="s">
        <v>0</v>
      </c>
      <c r="I9" s="479" t="s">
        <v>4</v>
      </c>
      <c r="J9" s="479" t="s">
        <v>0</v>
      </c>
      <c r="K9" s="479" t="s">
        <v>4</v>
      </c>
      <c r="L9" s="479" t="s">
        <v>0</v>
      </c>
      <c r="M9" s="479" t="s">
        <v>4</v>
      </c>
      <c r="N9" s="493" t="s">
        <v>0</v>
      </c>
    </row>
    <row r="10" spans="1:14" ht="12.75" customHeight="1">
      <c r="A10" s="780"/>
      <c r="B10" s="768"/>
      <c r="C10" s="482" t="s">
        <v>8</v>
      </c>
      <c r="D10" s="482" t="s">
        <v>5</v>
      </c>
      <c r="E10" s="482" t="s">
        <v>259</v>
      </c>
      <c r="F10" s="482" t="s">
        <v>259</v>
      </c>
      <c r="G10" s="481" t="s">
        <v>5</v>
      </c>
      <c r="H10" s="481" t="s">
        <v>11</v>
      </c>
      <c r="I10" s="481" t="s">
        <v>7</v>
      </c>
      <c r="J10" s="481" t="s">
        <v>12</v>
      </c>
      <c r="K10" s="482" t="s">
        <v>8</v>
      </c>
      <c r="L10" s="482" t="s">
        <v>5</v>
      </c>
      <c r="M10" s="482" t="s">
        <v>11</v>
      </c>
      <c r="N10" s="494" t="s">
        <v>7</v>
      </c>
    </row>
    <row r="11" spans="1:14" s="356" customFormat="1" ht="24" customHeight="1">
      <c r="A11" s="506" t="s">
        <v>494</v>
      </c>
      <c r="B11" s="506" t="s">
        <v>501</v>
      </c>
      <c r="C11" s="365">
        <v>44410</v>
      </c>
      <c r="D11" s="365">
        <v>44411</v>
      </c>
      <c r="E11" s="365">
        <v>44420</v>
      </c>
      <c r="F11" s="365">
        <v>44421</v>
      </c>
      <c r="G11" s="343">
        <v>44446</v>
      </c>
      <c r="H11" s="343">
        <v>44448</v>
      </c>
      <c r="I11" s="343">
        <v>44449</v>
      </c>
      <c r="J11" s="343">
        <v>44450</v>
      </c>
      <c r="K11" s="343">
        <v>44452</v>
      </c>
      <c r="L11" s="343">
        <v>44453</v>
      </c>
      <c r="M11" s="343">
        <v>44455</v>
      </c>
      <c r="N11" s="343">
        <v>44456</v>
      </c>
    </row>
    <row r="12" spans="1:14" s="356" customFormat="1" ht="24" customHeight="1">
      <c r="A12" s="506" t="s">
        <v>495</v>
      </c>
      <c r="B12" s="506" t="s">
        <v>502</v>
      </c>
      <c r="C12" s="365">
        <f>C11+7</f>
        <v>44417</v>
      </c>
      <c r="D12" s="365">
        <f t="shared" ref="D12:N12" si="0">D11+7</f>
        <v>44418</v>
      </c>
      <c r="E12" s="365">
        <f t="shared" si="0"/>
        <v>44427</v>
      </c>
      <c r="F12" s="365">
        <f t="shared" si="0"/>
        <v>44428</v>
      </c>
      <c r="G12" s="365">
        <f t="shared" si="0"/>
        <v>44453</v>
      </c>
      <c r="H12" s="365">
        <f t="shared" si="0"/>
        <v>44455</v>
      </c>
      <c r="I12" s="365">
        <f t="shared" si="0"/>
        <v>44456</v>
      </c>
      <c r="J12" s="365">
        <f t="shared" si="0"/>
        <v>44457</v>
      </c>
      <c r="K12" s="365">
        <f t="shared" si="0"/>
        <v>44459</v>
      </c>
      <c r="L12" s="365">
        <f t="shared" si="0"/>
        <v>44460</v>
      </c>
      <c r="M12" s="365">
        <f t="shared" si="0"/>
        <v>44462</v>
      </c>
      <c r="N12" s="365">
        <f t="shared" si="0"/>
        <v>44463</v>
      </c>
    </row>
    <row r="13" spans="1:14" s="356" customFormat="1" ht="24" customHeight="1">
      <c r="A13" s="506" t="s">
        <v>496</v>
      </c>
      <c r="B13" s="506" t="s">
        <v>503</v>
      </c>
      <c r="C13" s="365">
        <f t="shared" ref="C13:C17" si="1">C12+7</f>
        <v>44424</v>
      </c>
      <c r="D13" s="365">
        <f t="shared" ref="D13:D17" si="2">D12+7</f>
        <v>44425</v>
      </c>
      <c r="E13" s="365">
        <f t="shared" ref="E13:E17" si="3">E12+7</f>
        <v>44434</v>
      </c>
      <c r="F13" s="365">
        <f t="shared" ref="F13:F17" si="4">F12+7</f>
        <v>44435</v>
      </c>
      <c r="G13" s="365">
        <f t="shared" ref="G13:G17" si="5">G12+7</f>
        <v>44460</v>
      </c>
      <c r="H13" s="365">
        <f t="shared" ref="H13:H17" si="6">H12+7</f>
        <v>44462</v>
      </c>
      <c r="I13" s="365">
        <f t="shared" ref="I13:I17" si="7">I12+7</f>
        <v>44463</v>
      </c>
      <c r="J13" s="365">
        <f t="shared" ref="J13:J17" si="8">J12+7</f>
        <v>44464</v>
      </c>
      <c r="K13" s="365">
        <f t="shared" ref="K13:K17" si="9">K12+7</f>
        <v>44466</v>
      </c>
      <c r="L13" s="365">
        <f t="shared" ref="L13:L17" si="10">L12+7</f>
        <v>44467</v>
      </c>
      <c r="M13" s="365">
        <f t="shared" ref="M13:M17" si="11">M12+7</f>
        <v>44469</v>
      </c>
      <c r="N13" s="365">
        <f t="shared" ref="N13:N17" si="12">N12+7</f>
        <v>44470</v>
      </c>
    </row>
    <row r="14" spans="1:14" s="356" customFormat="1" ht="24" customHeight="1">
      <c r="A14" s="506" t="s">
        <v>497</v>
      </c>
      <c r="B14" s="506" t="s">
        <v>504</v>
      </c>
      <c r="C14" s="365">
        <f t="shared" si="1"/>
        <v>44431</v>
      </c>
      <c r="D14" s="365">
        <f t="shared" si="2"/>
        <v>44432</v>
      </c>
      <c r="E14" s="365">
        <f t="shared" si="3"/>
        <v>44441</v>
      </c>
      <c r="F14" s="365">
        <f t="shared" si="4"/>
        <v>44442</v>
      </c>
      <c r="G14" s="365">
        <f t="shared" si="5"/>
        <v>44467</v>
      </c>
      <c r="H14" s="365">
        <f t="shared" si="6"/>
        <v>44469</v>
      </c>
      <c r="I14" s="365">
        <f t="shared" si="7"/>
        <v>44470</v>
      </c>
      <c r="J14" s="365">
        <f t="shared" si="8"/>
        <v>44471</v>
      </c>
      <c r="K14" s="365">
        <f t="shared" si="9"/>
        <v>44473</v>
      </c>
      <c r="L14" s="365">
        <f t="shared" si="10"/>
        <v>44474</v>
      </c>
      <c r="M14" s="365">
        <f t="shared" si="11"/>
        <v>44476</v>
      </c>
      <c r="N14" s="365">
        <f t="shared" si="12"/>
        <v>44477</v>
      </c>
    </row>
    <row r="15" spans="1:14" s="356" customFormat="1" ht="24" customHeight="1">
      <c r="A15" s="506" t="s">
        <v>498</v>
      </c>
      <c r="B15" s="506" t="s">
        <v>505</v>
      </c>
      <c r="C15" s="365">
        <f t="shared" si="1"/>
        <v>44438</v>
      </c>
      <c r="D15" s="365">
        <f t="shared" si="2"/>
        <v>44439</v>
      </c>
      <c r="E15" s="365">
        <f t="shared" si="3"/>
        <v>44448</v>
      </c>
      <c r="F15" s="365">
        <f t="shared" si="4"/>
        <v>44449</v>
      </c>
      <c r="G15" s="365">
        <f t="shared" si="5"/>
        <v>44474</v>
      </c>
      <c r="H15" s="365">
        <f t="shared" si="6"/>
        <v>44476</v>
      </c>
      <c r="I15" s="365">
        <f t="shared" si="7"/>
        <v>44477</v>
      </c>
      <c r="J15" s="365">
        <f t="shared" si="8"/>
        <v>44478</v>
      </c>
      <c r="K15" s="365">
        <f t="shared" si="9"/>
        <v>44480</v>
      </c>
      <c r="L15" s="365">
        <f t="shared" si="10"/>
        <v>44481</v>
      </c>
      <c r="M15" s="365">
        <f t="shared" si="11"/>
        <v>44483</v>
      </c>
      <c r="N15" s="365">
        <f t="shared" si="12"/>
        <v>44484</v>
      </c>
    </row>
    <row r="16" spans="1:14" s="356" customFormat="1" ht="24" customHeight="1">
      <c r="A16" s="506" t="s">
        <v>499</v>
      </c>
      <c r="B16" s="506" t="s">
        <v>506</v>
      </c>
      <c r="C16" s="365">
        <f t="shared" si="1"/>
        <v>44445</v>
      </c>
      <c r="D16" s="365">
        <f t="shared" si="2"/>
        <v>44446</v>
      </c>
      <c r="E16" s="365">
        <f t="shared" si="3"/>
        <v>44455</v>
      </c>
      <c r="F16" s="365">
        <f t="shared" si="4"/>
        <v>44456</v>
      </c>
      <c r="G16" s="365">
        <f t="shared" si="5"/>
        <v>44481</v>
      </c>
      <c r="H16" s="365">
        <f t="shared" si="6"/>
        <v>44483</v>
      </c>
      <c r="I16" s="365">
        <f t="shared" si="7"/>
        <v>44484</v>
      </c>
      <c r="J16" s="365">
        <f t="shared" si="8"/>
        <v>44485</v>
      </c>
      <c r="K16" s="365">
        <f t="shared" si="9"/>
        <v>44487</v>
      </c>
      <c r="L16" s="365">
        <f t="shared" si="10"/>
        <v>44488</v>
      </c>
      <c r="M16" s="365">
        <f t="shared" si="11"/>
        <v>44490</v>
      </c>
      <c r="N16" s="365">
        <f t="shared" si="12"/>
        <v>44491</v>
      </c>
    </row>
    <row r="17" spans="1:14" s="356" customFormat="1" ht="24" customHeight="1">
      <c r="A17" s="506" t="s">
        <v>500</v>
      </c>
      <c r="B17" s="506" t="s">
        <v>507</v>
      </c>
      <c r="C17" s="365">
        <f t="shared" si="1"/>
        <v>44452</v>
      </c>
      <c r="D17" s="365">
        <f t="shared" si="2"/>
        <v>44453</v>
      </c>
      <c r="E17" s="365">
        <f t="shared" si="3"/>
        <v>44462</v>
      </c>
      <c r="F17" s="365">
        <f t="shared" si="4"/>
        <v>44463</v>
      </c>
      <c r="G17" s="365">
        <f t="shared" si="5"/>
        <v>44488</v>
      </c>
      <c r="H17" s="365">
        <f t="shared" si="6"/>
        <v>44490</v>
      </c>
      <c r="I17" s="365">
        <f t="shared" si="7"/>
        <v>44491</v>
      </c>
      <c r="J17" s="365">
        <f t="shared" si="8"/>
        <v>44492</v>
      </c>
      <c r="K17" s="365">
        <f t="shared" si="9"/>
        <v>44494</v>
      </c>
      <c r="L17" s="365">
        <f t="shared" si="10"/>
        <v>44495</v>
      </c>
      <c r="M17" s="365">
        <f t="shared" si="11"/>
        <v>44497</v>
      </c>
      <c r="N17" s="365">
        <f t="shared" si="12"/>
        <v>44498</v>
      </c>
    </row>
    <row r="18" spans="1:14" s="11" customFormat="1" ht="15">
      <c r="A18" s="358" t="s">
        <v>32</v>
      </c>
      <c r="B18" s="359"/>
      <c r="C18" s="360"/>
      <c r="D18" s="360"/>
      <c r="E18" s="360"/>
      <c r="F18" s="360"/>
      <c r="G18" s="357"/>
      <c r="H18" s="357"/>
      <c r="I18" s="357"/>
      <c r="J18" s="357"/>
      <c r="K18" s="357"/>
      <c r="L18" s="357"/>
    </row>
    <row r="19" spans="1:14" ht="15">
      <c r="A19" s="179"/>
      <c r="B19" s="176"/>
      <c r="C19" s="180"/>
      <c r="D19" s="180"/>
      <c r="E19" s="177"/>
      <c r="F19" s="177"/>
      <c r="G19" s="178"/>
      <c r="H19" s="178"/>
      <c r="I19" s="178"/>
      <c r="J19" s="178"/>
      <c r="K19" s="24"/>
      <c r="L19" s="139"/>
      <c r="M19" s="24"/>
      <c r="N19" s="139"/>
    </row>
    <row r="20" spans="1:14" ht="15.75">
      <c r="A20" s="32" t="s">
        <v>30</v>
      </c>
      <c r="B20" s="216"/>
      <c r="C20" s="173"/>
      <c r="D20" s="173"/>
      <c r="K20" s="24"/>
      <c r="L20" s="139"/>
      <c r="M20" s="24"/>
      <c r="N20" s="139"/>
    </row>
    <row r="21" spans="1:14" ht="15.75">
      <c r="A21" s="427" t="s">
        <v>247</v>
      </c>
      <c r="B21" s="428"/>
      <c r="C21" s="429"/>
      <c r="D21" s="429"/>
      <c r="E21" s="429"/>
      <c r="F21" s="429"/>
      <c r="G21" s="139"/>
      <c r="H21" s="139"/>
      <c r="I21" s="138" t="s">
        <v>269</v>
      </c>
      <c r="J21" s="139"/>
      <c r="K21" s="24"/>
      <c r="L21" s="139"/>
      <c r="M21" s="24"/>
    </row>
    <row r="22" spans="1:14" ht="15.75">
      <c r="A22" s="427" t="s">
        <v>282</v>
      </c>
      <c r="B22" s="428"/>
      <c r="C22" s="429"/>
      <c r="D22" s="429"/>
      <c r="E22" s="429"/>
      <c r="F22" s="429"/>
      <c r="G22" s="139"/>
      <c r="H22" s="139"/>
      <c r="I22" s="138" t="s">
        <v>270</v>
      </c>
      <c r="J22" s="139"/>
      <c r="K22" s="24"/>
      <c r="L22" s="139"/>
      <c r="M22" s="24"/>
    </row>
    <row r="23" spans="1:14" ht="15.75">
      <c r="A23" s="427" t="s">
        <v>62</v>
      </c>
      <c r="B23" s="428"/>
      <c r="C23" s="429"/>
      <c r="D23" s="429"/>
      <c r="E23" s="429"/>
      <c r="F23" s="429"/>
      <c r="G23" s="139"/>
      <c r="H23" s="139"/>
      <c r="I23" s="138" t="s">
        <v>271</v>
      </c>
      <c r="J23" s="139"/>
      <c r="K23" s="24"/>
      <c r="L23" s="139"/>
      <c r="M23" s="24"/>
    </row>
    <row r="24" spans="1:14" ht="15.75">
      <c r="A24" s="427" t="s">
        <v>20</v>
      </c>
      <c r="B24" s="428"/>
      <c r="C24" s="429"/>
      <c r="D24" s="429"/>
      <c r="E24" s="429"/>
      <c r="F24" s="429"/>
      <c r="G24" s="139"/>
      <c r="H24" s="139"/>
      <c r="I24" s="138" t="s">
        <v>272</v>
      </c>
      <c r="J24" s="139"/>
      <c r="K24" s="24"/>
      <c r="L24" s="139"/>
      <c r="M24" s="24"/>
    </row>
    <row r="25" spans="1:14" ht="15.75">
      <c r="A25" s="138"/>
      <c r="B25" s="140"/>
      <c r="C25" s="139"/>
      <c r="D25" s="139"/>
      <c r="E25" s="139"/>
      <c r="F25" s="139"/>
      <c r="K25" s="24"/>
      <c r="L25" s="139"/>
      <c r="M25" s="24"/>
      <c r="N25" s="139"/>
    </row>
    <row r="26" spans="1:14" ht="15.75">
      <c r="A26" s="138"/>
      <c r="B26" s="140"/>
      <c r="C26" s="139"/>
      <c r="D26" s="139"/>
      <c r="E26" s="139"/>
      <c r="F26" s="139"/>
      <c r="K26" s="24"/>
      <c r="L26" s="139"/>
      <c r="M26" s="24"/>
      <c r="N26" s="139"/>
    </row>
    <row r="27" spans="1:14" ht="15.75">
      <c r="A27" s="215" t="s">
        <v>2</v>
      </c>
      <c r="B27" s="37"/>
      <c r="C27" s="16"/>
      <c r="D27" s="16"/>
      <c r="E27" s="16"/>
      <c r="F27" s="16"/>
      <c r="G27" s="145"/>
      <c r="H27" s="145"/>
      <c r="I27" s="145"/>
      <c r="J27" s="145"/>
      <c r="K27" s="24"/>
      <c r="L27" s="24"/>
      <c r="M27" s="24"/>
      <c r="N27" s="24"/>
    </row>
    <row r="28" spans="1:14" ht="15.75">
      <c r="A28" s="215"/>
      <c r="B28" s="37"/>
      <c r="C28" s="16"/>
      <c r="D28" s="16"/>
      <c r="E28" s="16"/>
      <c r="F28" s="16"/>
      <c r="G28" s="145"/>
      <c r="H28" s="145"/>
      <c r="I28" s="145"/>
      <c r="J28" s="145"/>
      <c r="K28" s="24"/>
      <c r="L28" s="24"/>
      <c r="M28" s="24"/>
      <c r="N28" s="24"/>
    </row>
    <row r="29" spans="1:14" ht="18">
      <c r="A29" s="33" t="s">
        <v>40</v>
      </c>
      <c r="B29" s="37"/>
      <c r="C29" s="16"/>
      <c r="D29" s="16"/>
      <c r="E29" s="146"/>
      <c r="F29" s="146"/>
      <c r="G29" s="148"/>
      <c r="H29" s="148"/>
      <c r="I29" s="148"/>
      <c r="J29" s="148"/>
      <c r="K29" s="24"/>
      <c r="L29" s="24"/>
      <c r="M29" s="24"/>
      <c r="N29" s="24"/>
    </row>
    <row r="30" spans="1:14" ht="18">
      <c r="A30" s="48"/>
      <c r="B30" s="149"/>
      <c r="C30" s="146"/>
      <c r="D30" s="146"/>
      <c r="E30" s="146"/>
      <c r="F30" s="146"/>
      <c r="G30" s="25"/>
      <c r="H30" s="25"/>
      <c r="I30" s="25"/>
      <c r="J30" s="25"/>
      <c r="K30" s="24"/>
      <c r="L30" s="24"/>
      <c r="M30" s="24"/>
      <c r="N30" s="24"/>
    </row>
    <row r="31" spans="1:14" ht="15">
      <c r="A31" s="150" t="s">
        <v>41</v>
      </c>
      <c r="B31" s="149"/>
      <c r="C31" s="146"/>
      <c r="D31" s="146"/>
      <c r="E31" s="151"/>
      <c r="F31" s="151"/>
      <c r="G31" s="25"/>
      <c r="H31" s="25"/>
      <c r="I31" s="25"/>
      <c r="J31" s="25"/>
      <c r="K31" s="24"/>
      <c r="L31" s="24"/>
      <c r="M31" s="24"/>
      <c r="N31" s="24"/>
    </row>
    <row r="32" spans="1:14" ht="15">
      <c r="A32" s="150" t="s">
        <v>38</v>
      </c>
      <c r="B32" s="152"/>
      <c r="C32" s="151"/>
      <c r="D32" s="151"/>
      <c r="K32" s="24"/>
      <c r="L32" s="24"/>
      <c r="M32" s="24"/>
      <c r="N32" s="24"/>
    </row>
    <row r="33" spans="1:14" ht="15">
      <c r="A33" s="150" t="s">
        <v>226</v>
      </c>
      <c r="B33" s="29"/>
      <c r="K33" s="24"/>
      <c r="L33" s="24"/>
      <c r="M33" s="24"/>
      <c r="N33" s="24"/>
    </row>
    <row r="46" spans="1:14">
      <c r="C46" s="365">
        <f t="shared" ref="C46:D47" si="13">C45+7</f>
        <v>7</v>
      </c>
      <c r="D46" s="365">
        <f t="shared" si="13"/>
        <v>7</v>
      </c>
    </row>
    <row r="47" spans="1:14" ht="13.5" thickBot="1">
      <c r="C47" s="423">
        <f t="shared" si="13"/>
        <v>14</v>
      </c>
      <c r="D47" s="423">
        <f t="shared" si="13"/>
        <v>14</v>
      </c>
    </row>
    <row r="48" spans="1:14" ht="13.5" thickTop="1"/>
  </sheetData>
  <customSheetViews>
    <customSheetView guid="{1944FED4-C122-439C-B777-32A9B03BE781}" fitToPage="1" topLeftCell="A4">
      <selection activeCell="B14" sqref="B14"/>
      <pageMargins left="0.27" right="0.24" top="0.55000000000000004" bottom="0.75" header="0.3" footer="0.3"/>
      <pageSetup paperSize="9" scale="68" orientation="landscape" r:id="rId1"/>
    </customSheetView>
    <customSheetView guid="{319ECC9D-8532-44B1-B861-16C3520A4C44}" fitToPage="1">
      <selection activeCell="I13" sqref="I13"/>
      <pageMargins left="0.27" right="0.24" top="0.55000000000000004" bottom="0.75" header="0.3" footer="0.3"/>
      <pageSetup paperSize="9" scale="68" orientation="landscape" r:id="rId2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3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4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5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6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7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8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9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0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1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2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3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4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5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6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7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8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19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20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21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22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23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24"/>
    </customSheetView>
    <customSheetView guid="{2D64A94D-C66C-4FD3-8201-7F642E1B0F95}" fitToPage="1" topLeftCell="A4">
      <selection activeCell="B14" sqref="B14"/>
      <pageMargins left="0.27" right="0.24" top="0.55000000000000004" bottom="0.75" header="0.3" footer="0.3"/>
      <pageSetup paperSize="9" scale="68" orientation="landscape" r:id="rId25"/>
    </customSheetView>
  </customSheetViews>
  <mergeCells count="8">
    <mergeCell ref="A8:A10"/>
    <mergeCell ref="B8:B10"/>
    <mergeCell ref="A2:F2"/>
    <mergeCell ref="A3:F3"/>
    <mergeCell ref="M6:N6"/>
    <mergeCell ref="M8:N8"/>
    <mergeCell ref="K8:L8"/>
    <mergeCell ref="C8:D8"/>
  </mergeCells>
  <phoneticPr fontId="29" type="noConversion"/>
  <hyperlinks>
    <hyperlink ref="A5" display="BACK TO MENU" xr:uid="{00000000-0004-0000-0F00-000000000000}"/>
  </hyperlinks>
  <pageMargins left="0.27" right="0.24" top="0.55000000000000004" bottom="0.75" header="0.3" footer="0.3"/>
  <pageSetup paperSize="9" scale="68" orientation="landscape" r:id="rId26"/>
  <drawing r:id="rId2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4E2B-B944-443A-8D15-4926A9B6F4B9}">
  <dimension ref="C11:D13"/>
  <sheetViews>
    <sheetView workbookViewId="0">
      <selection activeCell="C11" sqref="C11"/>
    </sheetView>
  </sheetViews>
  <sheetFormatPr defaultRowHeight="15"/>
  <sheetData>
    <row r="11" spans="3:4">
      <c r="C11" s="365">
        <f t="shared" ref="C11:D12" si="0">C10+7</f>
        <v>7</v>
      </c>
      <c r="D11" s="365">
        <f t="shared" si="0"/>
        <v>7</v>
      </c>
    </row>
    <row r="12" spans="3:4" ht="15.75" thickBot="1">
      <c r="C12" s="423">
        <f t="shared" si="0"/>
        <v>14</v>
      </c>
      <c r="D12" s="423">
        <f t="shared" si="0"/>
        <v>14</v>
      </c>
    </row>
    <row r="13" spans="3:4" ht="15.75" thickTop="1"/>
  </sheetData>
  <customSheetViews>
    <customSheetView guid="{1944FED4-C122-439C-B777-32A9B03BE781}">
      <selection activeCell="C11" sqref="C11"/>
      <pageMargins left="0.7" right="0.7" top="0.75" bottom="0.75" header="0.3" footer="0.3"/>
    </customSheetView>
    <customSheetView guid="{319ECC9D-8532-44B1-B861-16C3520A4C44}">
      <selection activeCell="I29" sqref="I29"/>
      <pageMargins left="0.7" right="0.7" top="0.75" bottom="0.75" header="0.3" footer="0.3"/>
    </customSheetView>
    <customSheetView guid="{2D64A94D-C66C-4FD3-8201-7F642E1B0F95}">
      <selection activeCell="C11" sqref="C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8"/>
  <sheetViews>
    <sheetView showGridLines="0" view="pageBreakPreview" zoomScaleNormal="100" zoomScaleSheetLayoutView="100" workbookViewId="0">
      <selection activeCell="J16" sqref="J16"/>
    </sheetView>
  </sheetViews>
  <sheetFormatPr defaultColWidth="8.88671875" defaultRowHeight="12.75"/>
  <cols>
    <col min="1" max="1" width="31" style="601" customWidth="1"/>
    <col min="2" max="2" width="9.109375" style="606" customWidth="1"/>
    <col min="3" max="3" width="17" style="601" customWidth="1"/>
    <col min="4" max="4" width="15.44140625" style="601" customWidth="1"/>
    <col min="5" max="5" width="15" style="601" customWidth="1"/>
    <col min="6" max="6" width="15.88671875" style="601" customWidth="1"/>
    <col min="7" max="7" width="18.88671875" style="601" customWidth="1"/>
    <col min="8" max="8" width="19.77734375" style="601" customWidth="1"/>
    <col min="9" max="16384" width="8.88671875" style="601"/>
  </cols>
  <sheetData>
    <row r="2" spans="1:8" s="509" customFormat="1" ht="32.25" customHeight="1">
      <c r="A2" s="574" t="s">
        <v>518</v>
      </c>
      <c r="B2" s="556"/>
      <c r="C2" s="556"/>
      <c r="D2" s="556"/>
      <c r="E2" s="556"/>
      <c r="F2" s="556"/>
    </row>
    <row r="3" spans="1:8" s="1" customFormat="1" ht="26.25">
      <c r="A3" s="575" t="s">
        <v>519</v>
      </c>
      <c r="B3" s="557"/>
      <c r="C3" s="557"/>
      <c r="D3" s="557"/>
      <c r="E3" s="557"/>
      <c r="F3" s="557"/>
    </row>
    <row r="4" spans="1:8" s="3" customFormat="1" ht="12.75" customHeight="1">
      <c r="A4" s="576"/>
      <c r="B4" s="577"/>
      <c r="C4" s="576"/>
      <c r="D4" s="576"/>
      <c r="E4" s="576"/>
      <c r="F4" s="576"/>
    </row>
    <row r="5" spans="1:8" s="509" customFormat="1" ht="18">
      <c r="A5" s="317" t="s">
        <v>22</v>
      </c>
      <c r="B5" s="558"/>
      <c r="C5" s="559"/>
      <c r="D5" s="559"/>
      <c r="E5" s="559"/>
      <c r="F5" s="559"/>
    </row>
    <row r="6" spans="1:8" s="57" customFormat="1">
      <c r="A6" s="53"/>
      <c r="B6" s="578"/>
      <c r="C6" s="579"/>
      <c r="D6" s="579"/>
      <c r="E6" s="579"/>
      <c r="F6" s="579"/>
      <c r="G6" s="580">
        <v>44294</v>
      </c>
    </row>
    <row r="7" spans="1:8" s="57" customFormat="1" ht="12">
      <c r="A7" s="53"/>
      <c r="B7" s="578"/>
      <c r="C7" s="579"/>
      <c r="D7" s="579"/>
      <c r="E7" s="579"/>
      <c r="F7" s="579"/>
    </row>
    <row r="8" spans="1:8" s="509" customFormat="1">
      <c r="A8" s="581"/>
      <c r="B8" s="582"/>
      <c r="C8" s="583"/>
      <c r="D8" s="583"/>
      <c r="E8" s="584"/>
      <c r="F8" s="585"/>
    </row>
    <row r="9" spans="1:8" s="509" customFormat="1" ht="13.5" thickBot="1">
      <c r="A9" s="586"/>
      <c r="B9" s="587"/>
      <c r="C9" s="202"/>
      <c r="D9" s="202"/>
      <c r="E9" s="203"/>
      <c r="F9" s="204"/>
    </row>
    <row r="10" spans="1:8" s="50" customFormat="1" ht="18.75" customHeight="1" thickTop="1">
      <c r="A10" s="561" t="s">
        <v>3</v>
      </c>
      <c r="B10" s="563" t="s">
        <v>10</v>
      </c>
      <c r="C10" s="573" t="s">
        <v>522</v>
      </c>
      <c r="D10" s="573"/>
      <c r="E10" s="560" t="s">
        <v>17</v>
      </c>
      <c r="F10" s="560"/>
      <c r="G10" s="498" t="s">
        <v>130</v>
      </c>
      <c r="H10" s="572"/>
    </row>
    <row r="11" spans="1:8" s="50" customFormat="1" ht="15" customHeight="1">
      <c r="A11" s="562"/>
      <c r="B11" s="564"/>
      <c r="C11" s="588" t="s">
        <v>4</v>
      </c>
      <c r="D11" s="588" t="s">
        <v>0</v>
      </c>
      <c r="E11" s="589" t="s">
        <v>4</v>
      </c>
      <c r="F11" s="589" t="s">
        <v>0</v>
      </c>
      <c r="G11" s="217" t="s">
        <v>4</v>
      </c>
      <c r="H11" s="183" t="s">
        <v>0</v>
      </c>
    </row>
    <row r="12" spans="1:8" s="50" customFormat="1" ht="15" customHeight="1">
      <c r="A12" s="562"/>
      <c r="B12" s="564"/>
      <c r="C12" s="589" t="s">
        <v>11</v>
      </c>
      <c r="D12" s="589" t="s">
        <v>7</v>
      </c>
      <c r="E12" s="589" t="s">
        <v>9</v>
      </c>
      <c r="F12" s="589" t="s">
        <v>8</v>
      </c>
      <c r="G12" s="590" t="s">
        <v>6</v>
      </c>
      <c r="H12" s="591" t="s">
        <v>5</v>
      </c>
    </row>
    <row r="13" spans="1:8" s="50" customFormat="1" ht="15" customHeight="1">
      <c r="A13" s="562"/>
      <c r="B13" s="564"/>
      <c r="C13" s="592">
        <v>4.1666666666666664E-2</v>
      </c>
      <c r="D13" s="592">
        <v>4.1666666666666664E-2</v>
      </c>
      <c r="E13" s="592">
        <v>0.83333333333333337</v>
      </c>
      <c r="F13" s="592">
        <v>0.33333333333333331</v>
      </c>
      <c r="G13" s="593">
        <v>0.625</v>
      </c>
      <c r="H13" s="594">
        <v>0.125</v>
      </c>
    </row>
    <row r="14" spans="1:8" s="595" customFormat="1" ht="20.100000000000001" customHeight="1">
      <c r="A14" s="502" t="s">
        <v>293</v>
      </c>
      <c r="B14" s="503" t="s">
        <v>267</v>
      </c>
      <c r="C14" s="504" t="s">
        <v>310</v>
      </c>
      <c r="D14" s="504" t="s">
        <v>315</v>
      </c>
      <c r="E14" s="504" t="s">
        <v>336</v>
      </c>
      <c r="F14" s="504" t="s">
        <v>311</v>
      </c>
      <c r="G14" s="504" t="s">
        <v>344</v>
      </c>
      <c r="H14" s="504" t="s">
        <v>314</v>
      </c>
    </row>
    <row r="15" spans="1:8" s="595" customFormat="1" ht="20.100000000000001" customHeight="1">
      <c r="A15" s="502" t="s">
        <v>237</v>
      </c>
      <c r="B15" s="503" t="s">
        <v>508</v>
      </c>
      <c r="C15" s="504" t="s">
        <v>311</v>
      </c>
      <c r="D15" s="504" t="s">
        <v>316</v>
      </c>
      <c r="E15" s="504" t="s">
        <v>337</v>
      </c>
      <c r="F15" s="504" t="s">
        <v>312</v>
      </c>
      <c r="G15" s="504" t="s">
        <v>345</v>
      </c>
      <c r="H15" s="504" t="s">
        <v>347</v>
      </c>
    </row>
    <row r="16" spans="1:8" s="595" customFormat="1" ht="20.100000000000001" customHeight="1">
      <c r="A16" s="502" t="s">
        <v>265</v>
      </c>
      <c r="B16" s="503" t="s">
        <v>509</v>
      </c>
      <c r="C16" s="504" t="s">
        <v>337</v>
      </c>
      <c r="D16" s="504" t="s">
        <v>312</v>
      </c>
      <c r="E16" s="504" t="s">
        <v>333</v>
      </c>
      <c r="F16" s="504" t="s">
        <v>338</v>
      </c>
      <c r="G16" s="504" t="s">
        <v>347</v>
      </c>
      <c r="H16" s="504" t="s">
        <v>355</v>
      </c>
    </row>
    <row r="17" spans="1:8" s="595" customFormat="1" ht="20.100000000000001" customHeight="1">
      <c r="A17" s="502" t="s">
        <v>266</v>
      </c>
      <c r="B17" s="503" t="s">
        <v>491</v>
      </c>
      <c r="C17" s="504" t="s">
        <v>317</v>
      </c>
      <c r="D17" s="504" t="s">
        <v>343</v>
      </c>
      <c r="E17" s="504" t="s">
        <v>333</v>
      </c>
      <c r="F17" s="504" t="s">
        <v>333</v>
      </c>
      <c r="G17" s="504" t="s">
        <v>347</v>
      </c>
      <c r="H17" s="504" t="s">
        <v>364</v>
      </c>
    </row>
    <row r="18" spans="1:8" s="595" customFormat="1" ht="20.100000000000001" customHeight="1">
      <c r="A18" s="502" t="s">
        <v>244</v>
      </c>
      <c r="B18" s="503" t="s">
        <v>510</v>
      </c>
      <c r="C18" s="504" t="s">
        <v>324</v>
      </c>
      <c r="D18" s="504" t="s">
        <v>328</v>
      </c>
      <c r="E18" s="504" t="s">
        <v>314</v>
      </c>
      <c r="F18" s="504" t="s">
        <v>319</v>
      </c>
      <c r="G18" s="504" t="s">
        <v>369</v>
      </c>
      <c r="H18" s="504" t="s">
        <v>408</v>
      </c>
    </row>
    <row r="19" spans="1:8" s="595" customFormat="1" ht="20.100000000000001" customHeight="1">
      <c r="A19" s="502" t="s">
        <v>236</v>
      </c>
      <c r="B19" s="503" t="s">
        <v>400</v>
      </c>
      <c r="C19" s="504" t="s">
        <v>334</v>
      </c>
      <c r="D19" s="504" t="s">
        <v>339</v>
      </c>
      <c r="E19" s="504" t="s">
        <v>345</v>
      </c>
      <c r="F19" s="504" t="s">
        <v>325</v>
      </c>
      <c r="G19" s="504" t="s">
        <v>371</v>
      </c>
      <c r="H19" s="504" t="s">
        <v>370</v>
      </c>
    </row>
    <row r="20" spans="1:8" s="595" customFormat="1" ht="20.100000000000001" customHeight="1">
      <c r="A20" s="502"/>
      <c r="B20" s="503"/>
      <c r="C20" s="504"/>
      <c r="D20" s="504"/>
      <c r="E20" s="504"/>
      <c r="F20" s="504"/>
      <c r="G20" s="504"/>
      <c r="H20" s="504"/>
    </row>
    <row r="21" spans="1:8" s="595" customFormat="1" ht="20.100000000000001" customHeight="1" thickBot="1">
      <c r="A21" s="530"/>
      <c r="B21" s="596"/>
      <c r="C21" s="597"/>
      <c r="D21" s="597"/>
      <c r="E21" s="597"/>
      <c r="F21" s="597"/>
      <c r="G21" s="597"/>
      <c r="H21" s="597"/>
    </row>
    <row r="22" spans="1:8" ht="15" customHeight="1" thickTop="1">
      <c r="A22" s="598"/>
      <c r="B22" s="599"/>
      <c r="C22" s="600"/>
      <c r="D22" s="600"/>
      <c r="E22" s="600"/>
      <c r="F22" s="600"/>
    </row>
    <row r="23" spans="1:8">
      <c r="A23" s="283" t="s">
        <v>32</v>
      </c>
      <c r="B23" s="578"/>
      <c r="C23" s="579"/>
      <c r="D23" s="579"/>
      <c r="E23" s="579"/>
      <c r="F23" s="579"/>
    </row>
    <row r="24" spans="1:8">
      <c r="A24" s="301" t="s">
        <v>141</v>
      </c>
      <c r="B24" s="578"/>
      <c r="C24" s="579"/>
      <c r="D24" s="579"/>
      <c r="E24" s="579"/>
      <c r="F24" s="579"/>
    </row>
    <row r="25" spans="1:8" ht="15.75">
      <c r="A25" s="602" t="s">
        <v>30</v>
      </c>
      <c r="B25" s="578"/>
      <c r="C25" s="579"/>
      <c r="D25" s="579"/>
      <c r="E25" s="579"/>
      <c r="F25" s="579"/>
    </row>
    <row r="26" spans="1:8" ht="6" customHeight="1">
      <c r="A26" s="31"/>
      <c r="B26" s="39"/>
      <c r="C26" s="31"/>
      <c r="D26" s="31"/>
    </row>
    <row r="27" spans="1:8" ht="15.75">
      <c r="A27" s="603" t="s">
        <v>247</v>
      </c>
      <c r="B27" s="604"/>
      <c r="C27" s="44"/>
      <c r="D27" s="44"/>
      <c r="E27" s="44"/>
      <c r="F27" s="44"/>
      <c r="G27" s="603" t="s">
        <v>238</v>
      </c>
      <c r="H27" s="603"/>
    </row>
    <row r="28" spans="1:8" ht="15.75">
      <c r="A28" s="603" t="s">
        <v>19</v>
      </c>
      <c r="B28" s="604"/>
      <c r="C28" s="44"/>
      <c r="D28" s="44"/>
      <c r="E28" s="44"/>
      <c r="F28" s="44"/>
      <c r="G28" s="603" t="s">
        <v>239</v>
      </c>
      <c r="H28" s="603"/>
    </row>
    <row r="29" spans="1:8" ht="15.75">
      <c r="A29" s="603" t="s">
        <v>62</v>
      </c>
      <c r="B29" s="604"/>
      <c r="C29" s="44"/>
      <c r="D29" s="44"/>
      <c r="E29" s="44"/>
      <c r="F29" s="603"/>
      <c r="G29" s="603" t="s">
        <v>68</v>
      </c>
      <c r="H29" s="603"/>
    </row>
    <row r="30" spans="1:8" ht="15.75">
      <c r="A30" s="603" t="s">
        <v>20</v>
      </c>
      <c r="B30" s="604"/>
      <c r="C30" s="44"/>
      <c r="D30" s="44"/>
      <c r="E30" s="44"/>
      <c r="F30" s="603"/>
      <c r="G30" s="603" t="s">
        <v>235</v>
      </c>
      <c r="H30" s="603"/>
    </row>
    <row r="31" spans="1:8" ht="18">
      <c r="A31" s="605"/>
      <c r="F31" s="605"/>
    </row>
    <row r="32" spans="1:8" ht="15.75">
      <c r="A32" s="215" t="s">
        <v>2</v>
      </c>
      <c r="B32" s="37"/>
      <c r="C32" s="16"/>
      <c r="D32" s="16"/>
      <c r="E32" s="607"/>
      <c r="F32" s="5"/>
    </row>
    <row r="33" spans="1:6" ht="11.25" customHeight="1">
      <c r="A33" s="215"/>
      <c r="B33" s="37"/>
      <c r="C33" s="16"/>
      <c r="D33" s="16"/>
      <c r="E33" s="607"/>
      <c r="F33" s="5"/>
    </row>
    <row r="34" spans="1:6" ht="18">
      <c r="A34" s="33" t="s">
        <v>40</v>
      </c>
      <c r="B34" s="37"/>
      <c r="C34" s="16"/>
      <c r="D34" s="16"/>
      <c r="E34" s="607"/>
      <c r="F34" s="608"/>
    </row>
    <row r="35" spans="1:6" ht="4.5" customHeight="1">
      <c r="A35" s="48"/>
      <c r="B35" s="609"/>
      <c r="C35" s="608"/>
      <c r="D35" s="608"/>
      <c r="E35" s="610"/>
      <c r="F35" s="608"/>
    </row>
    <row r="36" spans="1:6" ht="15">
      <c r="A36" s="611" t="s">
        <v>41</v>
      </c>
      <c r="B36" s="609"/>
      <c r="C36" s="608"/>
      <c r="D36" s="608"/>
      <c r="E36" s="610"/>
      <c r="F36" s="612"/>
    </row>
    <row r="37" spans="1:6" ht="15">
      <c r="A37" s="611" t="s">
        <v>38</v>
      </c>
      <c r="B37" s="613"/>
      <c r="C37" s="612"/>
      <c r="D37" s="612"/>
      <c r="E37" s="614"/>
    </row>
    <row r="38" spans="1:6" ht="15">
      <c r="A38" s="611" t="s">
        <v>252</v>
      </c>
    </row>
  </sheetData>
  <customSheetViews>
    <customSheetView guid="{1944FED4-C122-439C-B777-32A9B03BE781}" showPageBreaks="1" showGridLines="0" printArea="1" view="pageBreakPreview">
      <selection activeCell="J16" sqref="J16"/>
      <pageMargins left="0.25" right="0.25" top="0.55000000000000004" bottom="0.09" header="0.15" footer="0"/>
      <printOptions horizontalCentered="1"/>
      <pageSetup paperSize="9" scale="81" orientation="landscape" r:id="rId1"/>
      <headerFooter alignWithMargins="0"/>
    </customSheetView>
    <customSheetView guid="{319ECC9D-8532-44B1-B861-16C3520A4C44}" showPageBreaks="1" showGridLines="0" printArea="1" view="pageBreakPreview">
      <selection activeCell="H15" sqref="H15"/>
      <pageMargins left="0.25" right="0.25" top="0.55000000000000004" bottom="0.09" header="0.15" footer="0"/>
      <printOptions horizontalCentered="1"/>
      <pageSetup paperSize="9" scale="81" orientation="landscape" r:id="rId2"/>
      <headerFooter alignWithMargins="0"/>
    </customSheetView>
    <customSheetView guid="{ADCEEF57-9D23-4D32-B0E6-992B8F8AD223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3"/>
      <headerFooter alignWithMargins="0"/>
    </customSheetView>
    <customSheetView guid="{A4B47967-7288-4EFC-B3A3-156A4AF2D0DB}" showPageBreaks="1" showGridLines="0" printArea="1" view="pageBreakPreview">
      <selection activeCell="L14" sqref="L14"/>
      <pageMargins left="0.25" right="0.25" top="0.55000000000000004" bottom="0.09" header="0.15" footer="0"/>
      <printOptions horizontalCentered="1"/>
      <pageSetup paperSize="9" scale="81" orientation="landscape" r:id="rId4"/>
      <headerFooter alignWithMargins="0"/>
    </customSheetView>
    <customSheetView guid="{94144FE1-E98D-468C-A0B0-A5E0B5B10077}" showPageBreaks="1" showGridLines="0" printArea="1" view="pageBreakPreview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5"/>
      <headerFooter alignWithMargins="0"/>
    </customSheetView>
    <customSheetView guid="{ECFF03AA-9995-49FD-8675-E9EB89E20521}" showPageBreaks="1" showGridLines="0" printArea="1" view="pageBreakPreview">
      <selection activeCell="F14" sqref="F14"/>
      <pageMargins left="0.25" right="0.25" top="0.55000000000000004" bottom="0.09" header="0.15" footer="0"/>
      <printOptions horizontalCentered="1"/>
      <pageSetup paperSize="9" scale="81" orientation="landscape" r:id="rId6"/>
      <headerFooter alignWithMargins="0"/>
    </customSheetView>
    <customSheetView guid="{0AC86E81-06EB-4896-B1CE-C91766AC0986}" showPageBreaks="1" showGridLines="0" printArea="1" view="pageBreakPreview">
      <selection activeCell="B7" sqref="B7"/>
      <pageMargins left="0.25" right="0.25" top="0.55000000000000004" bottom="0.09" header="0.15" footer="0"/>
      <printOptions horizontalCentered="1"/>
      <pageSetup paperSize="9" scale="81" orientation="landscape" r:id="rId7"/>
      <headerFooter alignWithMargins="0"/>
    </customSheetView>
    <customSheetView guid="{D4ABD959-335C-45EC-87BE-C9BA377F0497}" showPageBreaks="1" showGridLines="0" printArea="1" view="pageBreakPreview" topLeftCell="A6">
      <selection activeCell="A40" sqref="A40"/>
      <pageMargins left="0.25" right="0.25" top="0.55000000000000004" bottom="0.09" header="0.15" footer="0"/>
      <printOptions horizontalCentered="1"/>
      <pageSetup paperSize="9" scale="81" orientation="landscape" r:id="rId8"/>
      <headerFooter alignWithMargins="0"/>
    </customSheetView>
    <customSheetView guid="{3D6738E3-A45A-4638-AB53-C4FC5C66BC2D}" showPageBreaks="1" showGridLines="0" printArea="1" view="pageBreakPreview" topLeftCell="A6">
      <selection activeCell="E6" sqref="E1:F1048576"/>
      <pageMargins left="0.25" right="0.25" top="0.55000000000000004" bottom="0.09" header="0.15" footer="0"/>
      <printOptions horizontalCentered="1"/>
      <pageSetup paperSize="9" scale="81" orientation="landscape" r:id="rId9"/>
      <headerFooter alignWithMargins="0"/>
    </customSheetView>
    <customSheetView guid="{20B682CD-B38B-44EE-8FE8-229DDCE8B959}" showPageBreaks="1" showGridLines="0" printArea="1" hiddenColumns="1" view="pageBreakPreview">
      <selection activeCell="C21" sqref="C21"/>
      <pageMargins left="0.25" right="0.25" top="0.55000000000000004" bottom="0.09" header="0.15" footer="0"/>
      <printOptions horizontalCentered="1"/>
      <pageSetup paperSize="9" scale="81" orientation="landscape" r:id="rId10"/>
      <headerFooter alignWithMargins="0"/>
    </customSheetView>
    <customSheetView guid="{D63838BE-F230-4BC1-8CFF-567D02D6527C}" showPageBreaks="1" showGridLines="0" printArea="1" hiddenColumns="1" view="pageBreakPreview">
      <selection activeCell="I14" sqref="I14:J18"/>
      <pageMargins left="0.25" right="0.25" top="0.55000000000000004" bottom="0.09" header="0.15" footer="0"/>
      <printOptions horizontalCentered="1"/>
      <pageSetup paperSize="9" scale="81" orientation="landscape" r:id="rId11"/>
      <headerFooter alignWithMargins="0"/>
    </customSheetView>
    <customSheetView guid="{7044E850-A5C6-4247-BE4D-DC6D0F8B87FE}" showPageBreaks="1" showGridLines="0" printArea="1" view="pageBreakPreview" topLeftCell="A4">
      <selection activeCell="F20" sqref="F20"/>
      <pageMargins left="0.25" right="0.25" top="0.55000000000000004" bottom="0.09" header="0.15" footer="0"/>
      <printOptions horizontalCentered="1"/>
      <pageSetup paperSize="9" scale="81" orientation="landscape" r:id="rId12"/>
      <headerFooter alignWithMargins="0"/>
    </customSheetView>
    <customSheetView guid="{9BFCC6BA-6181-4FB6-AF72-B0E6954AA9A0}" showPageBreaks="1" showGridLines="0" printArea="1" view="pageBreakPreview">
      <selection activeCell="C17" sqref="C17:L17"/>
      <pageMargins left="0.25" right="0.25" top="0.55000000000000004" bottom="0.09" header="0.15" footer="0"/>
      <printOptions horizontalCentered="1"/>
      <pageSetup paperSize="9" scale="81" orientation="landscape" r:id="rId13"/>
      <headerFooter alignWithMargins="0"/>
    </customSheetView>
    <customSheetView guid="{F8AC9B16-B680-443B-A0C2-C2568C2FC9DC}" showPageBreaks="1" showGridLines="0" printArea="1" view="pageBreakPreview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14"/>
      <headerFooter alignWithMargins="0"/>
    </customSheetView>
    <customSheetView guid="{3675219B-151D-4A83-95AF-6CA1D823DF91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81" orientation="landscape" r:id="rId15"/>
      <headerFooter alignWithMargins="0"/>
    </customSheetView>
    <customSheetView guid="{6B137BBA-28F2-4177-ADEF-B1D1878767AC}" showPageBreaks="1" showGridLines="0" printArea="1" view="pageBreakPreview">
      <selection activeCell="I29" sqref="I29"/>
      <pageMargins left="0.25" right="0.25" top="0.55000000000000004" bottom="0.09" header="0.15" footer="0"/>
      <printOptions horizontalCentered="1"/>
      <pageSetup paperSize="9" scale="70" orientation="landscape" r:id="rId16"/>
      <headerFooter alignWithMargins="0"/>
    </customSheetView>
    <customSheetView guid="{9CCF10E2-92C0-49B0-AF99-307DE301C06F}" showPageBreaks="1" showGridLines="0" printArea="1" view="pageBreakPreview" topLeftCell="A7">
      <selection activeCell="A29" sqref="A29"/>
      <pageMargins left="0.25" right="0.25" top="0.55000000000000004" bottom="0.09" header="0.15" footer="0"/>
      <printOptions horizontalCentered="1"/>
      <pageSetup paperSize="9" scale="81" orientation="landscape" r:id="rId17"/>
      <headerFooter alignWithMargins="0"/>
    </customSheetView>
    <customSheetView guid="{5618DD8E-698B-41B5-8163-9804A8A834E2}" showPageBreaks="1" showGridLines="0" printArea="1" view="pageBreakPreview" topLeftCell="A7">
      <selection activeCell="A17" sqref="A17:XFD20"/>
      <pageMargins left="0.25" right="0.25" top="0.55000000000000004" bottom="0.09" header="0.15" footer="0"/>
      <printOptions horizontalCentered="1"/>
      <pageSetup paperSize="9" scale="81" orientation="landscape" r:id="rId18"/>
      <headerFooter alignWithMargins="0"/>
    </customSheetView>
    <customSheetView guid="{F1738DBA-4A86-4E4E-8AA2-B6B2804E8CE9}" showPageBreaks="1" showGridLines="0" printArea="1" hiddenColumns="1" view="pageBreakPreview" topLeftCell="A4">
      <selection activeCell="K17" sqref="K17"/>
      <pageMargins left="0.25" right="0.25" top="0.55000000000000004" bottom="0.09" header="0.15" footer="0"/>
      <printOptions horizontalCentered="1"/>
      <pageSetup paperSize="9" scale="81" orientation="landscape" r:id="rId19"/>
      <headerFooter alignWithMargins="0"/>
    </customSheetView>
    <customSheetView guid="{91AC30DE-1D40-4709-B1FA-6F0FA378251B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20"/>
      <headerFooter alignWithMargins="0"/>
    </customSheetView>
    <customSheetView guid="{66D3A9EB-F894-4E92-AAA1-D172D6B95E05}" showPageBreaks="1" showGridLines="0" printArea="1" view="pageBreakPreview">
      <selection activeCell="J20" sqref="J20"/>
      <pageMargins left="0.25" right="0.25" top="0.55000000000000004" bottom="0.09" header="0.15" footer="0"/>
      <printOptions horizontalCentered="1"/>
      <pageSetup paperSize="9" scale="81" orientation="landscape" r:id="rId21"/>
      <headerFooter alignWithMargins="0"/>
    </customSheetView>
    <customSheetView guid="{9BD9C074-40C7-4DEF-A2BD-D9FC2E0C67A7}" showPageBreaks="1" showGridLines="0" printArea="1" view="pageBreakPreview" topLeftCell="A4">
      <selection activeCell="G7" sqref="G7"/>
      <pageMargins left="0.25" right="0.25" top="0.55000000000000004" bottom="0.09" header="0.15" footer="0"/>
      <printOptions horizontalCentered="1"/>
      <pageSetup paperSize="9" scale="81" orientation="landscape" r:id="rId22"/>
      <headerFooter alignWithMargins="0"/>
    </customSheetView>
    <customSheetView guid="{7F4599E1-7724-459F-9FCF-D7ED51D3A092}" showPageBreaks="1" showGridLines="0" printArea="1" hiddenColumns="1" view="pageBreakPreview" topLeftCell="A4">
      <selection activeCell="A14" sqref="A14:H14"/>
      <pageMargins left="0.25" right="0.25" top="0.55000000000000004" bottom="0.09" header="0.15" footer="0"/>
      <printOptions horizontalCentered="1"/>
      <pageSetup paperSize="9" scale="81" orientation="landscape" r:id="rId23"/>
      <headerFooter alignWithMargins="0"/>
    </customSheetView>
    <customSheetView guid="{29110A68-3EC6-4A67-B2F4-C5B07F9C3888}" showPageBreaks="1" showGridLines="0" printArea="1" view="pageBreakPreview">
      <selection activeCell="G14" sqref="G14"/>
      <pageMargins left="0.25" right="0.25" top="0.55000000000000004" bottom="0.09" header="0.15" footer="0"/>
      <printOptions horizontalCentered="1"/>
      <pageSetup paperSize="9" scale="81" orientation="landscape" r:id="rId24"/>
      <headerFooter alignWithMargins="0"/>
    </customSheetView>
    <customSheetView guid="{2D64A94D-C66C-4FD3-8201-7F642E1B0F95}" showPageBreaks="1" showGridLines="0" printArea="1" view="pageBreakPreview">
      <selection activeCell="H15" sqref="H15"/>
      <pageMargins left="0.25" right="0.25" top="0.55000000000000004" bottom="0.09" header="0.15" footer="0"/>
      <printOptions horizontalCentered="1"/>
      <pageSetup paperSize="9" scale="81" orientation="landscape" r:id="rId25"/>
      <headerFooter alignWithMargins="0"/>
    </customSheetView>
  </customSheetViews>
  <phoneticPr fontId="29" type="noConversion"/>
  <hyperlinks>
    <hyperlink ref="A5" location="'MENU '!A1" display="BACK TO MENU" xr:uid="{00000000-0004-0000-0100-000000000000}"/>
  </hyperlinks>
  <printOptions horizontalCentered="1"/>
  <pageMargins left="0.25" right="0.25" top="0.55000000000000004" bottom="0.09" header="0.15" footer="0"/>
  <pageSetup paperSize="9" scale="81" orientation="landscape" r:id="rId26"/>
  <headerFooter alignWithMargins="0"/>
  <drawing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29"/>
  <sheetViews>
    <sheetView view="pageBreakPreview" zoomScaleSheetLayoutView="100" workbookViewId="0">
      <selection activeCell="T13" sqref="T13"/>
    </sheetView>
  </sheetViews>
  <sheetFormatPr defaultColWidth="8" defaultRowHeight="12.75"/>
  <cols>
    <col min="1" max="1" width="20.33203125" style="24" customWidth="1"/>
    <col min="2" max="2" width="10.33203125" style="28" customWidth="1"/>
    <col min="3" max="4" width="9.44140625" style="24" customWidth="1"/>
    <col min="5" max="6" width="7.44140625" style="24" customWidth="1"/>
    <col min="7" max="7" width="19.109375" style="24" customWidth="1"/>
    <col min="8" max="8" width="9" style="24" customWidth="1"/>
    <col min="9" max="9" width="6.88671875" style="24" customWidth="1"/>
    <col min="10" max="10" width="7.6640625" style="24" customWidth="1"/>
    <col min="11" max="11" width="8.109375" style="24" customWidth="1"/>
    <col min="12" max="12" width="6.88671875" style="29" customWidth="1"/>
    <col min="13" max="16384" width="8" style="24"/>
  </cols>
  <sheetData>
    <row r="2" spans="1:12" s="15" customFormat="1" ht="37.5">
      <c r="A2" s="657" t="s">
        <v>1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</row>
    <row r="3" spans="1:12" s="15" customFormat="1" ht="32.25" customHeight="1">
      <c r="A3" s="656" t="s">
        <v>76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</row>
    <row r="4" spans="1:12" s="12" customFormat="1" ht="15" customHeight="1">
      <c r="A4" s="13"/>
      <c r="B4" s="14"/>
      <c r="G4" s="13"/>
      <c r="H4" s="14"/>
    </row>
    <row r="5" spans="1:12" s="12" customFormat="1" ht="15" customHeight="1">
      <c r="A5" s="318" t="s">
        <v>22</v>
      </c>
      <c r="B5" s="14"/>
      <c r="G5" s="13"/>
      <c r="H5" s="14"/>
      <c r="J5" s="226" t="s">
        <v>91</v>
      </c>
      <c r="K5" s="655">
        <f ca="1">'MENU '!K8</f>
        <v>44398</v>
      </c>
      <c r="L5" s="655"/>
    </row>
    <row r="7" spans="1:12" s="220" customFormat="1" ht="19.5" customHeight="1">
      <c r="A7" s="661" t="s">
        <v>3</v>
      </c>
      <c r="B7" s="663" t="s">
        <v>10</v>
      </c>
      <c r="C7" s="665" t="s">
        <v>122</v>
      </c>
      <c r="D7" s="665"/>
      <c r="E7" s="666" t="s">
        <v>201</v>
      </c>
      <c r="F7" s="666"/>
      <c r="G7" s="667" t="s">
        <v>31</v>
      </c>
      <c r="H7" s="669" t="s">
        <v>10</v>
      </c>
      <c r="I7" s="661" t="s">
        <v>27</v>
      </c>
      <c r="J7" s="661"/>
      <c r="K7" s="659" t="s">
        <v>130</v>
      </c>
      <c r="L7" s="660"/>
    </row>
    <row r="8" spans="1:12" s="220" customFormat="1" ht="12.75" customHeight="1">
      <c r="A8" s="661"/>
      <c r="B8" s="664"/>
      <c r="C8" s="221" t="s">
        <v>4</v>
      </c>
      <c r="D8" s="221" t="s">
        <v>0</v>
      </c>
      <c r="E8" s="221" t="s">
        <v>4</v>
      </c>
      <c r="F8" s="221" t="s">
        <v>0</v>
      </c>
      <c r="G8" s="668"/>
      <c r="H8" s="670"/>
      <c r="I8" s="221" t="s">
        <v>4</v>
      </c>
      <c r="J8" s="221" t="s">
        <v>0</v>
      </c>
      <c r="K8" s="221" t="s">
        <v>4</v>
      </c>
      <c r="L8" s="221" t="s">
        <v>0</v>
      </c>
    </row>
    <row r="9" spans="1:12" s="220" customFormat="1" ht="12.75" customHeight="1">
      <c r="A9" s="661"/>
      <c r="B9" s="664"/>
      <c r="C9" s="223" t="s">
        <v>9</v>
      </c>
      <c r="D9" s="223" t="s">
        <v>8</v>
      </c>
      <c r="E9" s="223" t="s">
        <v>11</v>
      </c>
      <c r="F9" s="223" t="s">
        <v>7</v>
      </c>
      <c r="G9" s="668"/>
      <c r="H9" s="670"/>
      <c r="I9" s="222" t="s">
        <v>7</v>
      </c>
      <c r="J9" s="222" t="s">
        <v>12</v>
      </c>
      <c r="K9" s="222" t="s">
        <v>5</v>
      </c>
      <c r="L9" s="222" t="s">
        <v>8</v>
      </c>
    </row>
    <row r="10" spans="1:12" s="220" customFormat="1" ht="12.75" customHeight="1">
      <c r="A10" s="662"/>
      <c r="B10" s="664"/>
      <c r="C10" s="225">
        <v>0.41666666666666669</v>
      </c>
      <c r="D10" s="225">
        <v>0.41666666666666669</v>
      </c>
      <c r="E10" s="225">
        <v>0.33333333333333331</v>
      </c>
      <c r="F10" s="225">
        <v>0.41666666666666669</v>
      </c>
      <c r="G10" s="668"/>
      <c r="H10" s="670"/>
      <c r="I10" s="224">
        <v>0.58333333333333337</v>
      </c>
      <c r="J10" s="224">
        <v>0.41666666666666669</v>
      </c>
      <c r="K10" s="224">
        <v>0.625</v>
      </c>
      <c r="L10" s="224">
        <v>0.75</v>
      </c>
    </row>
    <row r="11" spans="1:12" ht="20.100000000000001" customHeight="1">
      <c r="A11" s="502" t="s">
        <v>266</v>
      </c>
      <c r="B11" s="503" t="s">
        <v>395</v>
      </c>
      <c r="C11" s="348">
        <v>44381</v>
      </c>
      <c r="D11" s="348">
        <v>44382</v>
      </c>
      <c r="E11" s="348">
        <v>44385</v>
      </c>
      <c r="F11" s="348">
        <v>44385</v>
      </c>
      <c r="G11" s="506" t="s">
        <v>285</v>
      </c>
      <c r="H11" s="506" t="s">
        <v>284</v>
      </c>
      <c r="I11" s="348">
        <v>44378</v>
      </c>
      <c r="J11" s="348">
        <v>44379</v>
      </c>
      <c r="K11" s="348">
        <v>44401</v>
      </c>
      <c r="L11" s="348">
        <v>44407</v>
      </c>
    </row>
    <row r="12" spans="1:12" s="372" customFormat="1" ht="20.100000000000001" customHeight="1">
      <c r="A12" s="502" t="s">
        <v>236</v>
      </c>
      <c r="B12" s="503" t="s">
        <v>396</v>
      </c>
      <c r="C12" s="348">
        <v>44390</v>
      </c>
      <c r="D12" s="348">
        <v>44391</v>
      </c>
      <c r="E12" s="348">
        <v>44394</v>
      </c>
      <c r="F12" s="348">
        <v>44394</v>
      </c>
      <c r="G12" s="506" t="s">
        <v>286</v>
      </c>
      <c r="H12" s="506" t="s">
        <v>287</v>
      </c>
      <c r="I12" s="348">
        <v>44385</v>
      </c>
      <c r="J12" s="348">
        <v>44386</v>
      </c>
      <c r="K12" s="348">
        <v>44410</v>
      </c>
      <c r="L12" s="348">
        <v>44416</v>
      </c>
    </row>
    <row r="13" spans="1:12" ht="20.100000000000001" customHeight="1">
      <c r="A13" s="502" t="s">
        <v>244</v>
      </c>
      <c r="B13" s="503" t="s">
        <v>397</v>
      </c>
      <c r="C13" s="348">
        <v>44390</v>
      </c>
      <c r="D13" s="348">
        <v>44391</v>
      </c>
      <c r="E13" s="348">
        <v>44394</v>
      </c>
      <c r="F13" s="348">
        <v>44394</v>
      </c>
      <c r="G13" s="538" t="s">
        <v>135</v>
      </c>
      <c r="H13" s="538" t="s">
        <v>284</v>
      </c>
      <c r="I13" s="348">
        <v>44396</v>
      </c>
      <c r="J13" s="348">
        <v>44397</v>
      </c>
      <c r="K13" s="348">
        <v>44409</v>
      </c>
      <c r="L13" s="348">
        <v>44415</v>
      </c>
    </row>
    <row r="14" spans="1:12" ht="20.100000000000001" customHeight="1">
      <c r="A14" s="502" t="s">
        <v>394</v>
      </c>
      <c r="B14" s="503" t="s">
        <v>396</v>
      </c>
      <c r="C14" s="348">
        <v>44396</v>
      </c>
      <c r="D14" s="348">
        <v>44397</v>
      </c>
      <c r="E14" s="348">
        <v>44400</v>
      </c>
      <c r="F14" s="348">
        <v>44400</v>
      </c>
      <c r="G14" s="538" t="s">
        <v>220</v>
      </c>
      <c r="H14" s="538"/>
      <c r="I14" s="348"/>
      <c r="J14" s="348"/>
      <c r="K14" s="348"/>
      <c r="L14" s="348"/>
    </row>
    <row r="15" spans="1:12" ht="20.100000000000001" customHeight="1">
      <c r="A15" s="502" t="s">
        <v>293</v>
      </c>
      <c r="B15" s="503" t="s">
        <v>396</v>
      </c>
      <c r="C15" s="348">
        <v>44412</v>
      </c>
      <c r="D15" s="348">
        <v>44413</v>
      </c>
      <c r="E15" s="348">
        <v>44416</v>
      </c>
      <c r="F15" s="348">
        <v>44416</v>
      </c>
      <c r="G15" s="506" t="s">
        <v>138</v>
      </c>
      <c r="H15" s="537" t="s">
        <v>356</v>
      </c>
      <c r="I15" s="365" t="s">
        <v>310</v>
      </c>
      <c r="J15" s="365" t="s">
        <v>315</v>
      </c>
      <c r="K15" s="348">
        <v>44432</v>
      </c>
      <c r="L15" s="348">
        <v>44438</v>
      </c>
    </row>
    <row r="16" spans="1:12" ht="20.100000000000001" customHeight="1">
      <c r="A16" s="502" t="s">
        <v>265</v>
      </c>
      <c r="B16" s="503" t="s">
        <v>398</v>
      </c>
      <c r="C16" s="348">
        <v>44413</v>
      </c>
      <c r="D16" s="348">
        <v>44414</v>
      </c>
      <c r="E16" s="348">
        <v>44417</v>
      </c>
      <c r="F16" s="348">
        <v>44417</v>
      </c>
      <c r="G16" s="502" t="s">
        <v>220</v>
      </c>
      <c r="H16" s="503"/>
      <c r="I16" s="155"/>
      <c r="J16" s="155"/>
      <c r="K16" s="348"/>
      <c r="L16" s="348"/>
    </row>
    <row r="17" spans="1:12" ht="20.100000000000001" customHeight="1">
      <c r="A17" s="502" t="s">
        <v>237</v>
      </c>
      <c r="B17" s="503" t="s">
        <v>393</v>
      </c>
      <c r="C17" s="348">
        <v>44418</v>
      </c>
      <c r="D17" s="348">
        <v>44419</v>
      </c>
      <c r="E17" s="348">
        <v>44422</v>
      </c>
      <c r="F17" s="348">
        <v>44422</v>
      </c>
      <c r="G17" s="538" t="s">
        <v>357</v>
      </c>
      <c r="H17" s="538" t="s">
        <v>267</v>
      </c>
      <c r="I17" s="365" t="s">
        <v>311</v>
      </c>
      <c r="J17" s="365" t="s">
        <v>316</v>
      </c>
      <c r="K17" s="348">
        <v>44438</v>
      </c>
      <c r="L17" s="348">
        <v>44444</v>
      </c>
    </row>
    <row r="18" spans="1:12" ht="20.100000000000001" customHeight="1">
      <c r="A18" s="506"/>
      <c r="B18" s="503"/>
      <c r="C18" s="343"/>
      <c r="D18" s="343"/>
      <c r="E18" s="343"/>
      <c r="F18" s="343"/>
      <c r="G18" s="502"/>
      <c r="H18" s="503"/>
      <c r="I18" s="155"/>
      <c r="J18" s="155"/>
      <c r="K18" s="155"/>
      <c r="L18" s="155"/>
    </row>
    <row r="20" spans="1:12">
      <c r="A20" s="170" t="s">
        <v>32</v>
      </c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2" customHeight="1">
      <c r="A21" s="18" t="s">
        <v>240</v>
      </c>
      <c r="B21" s="311"/>
      <c r="C21" s="311"/>
      <c r="D21" s="311"/>
      <c r="E21" s="311"/>
      <c r="F21" s="311"/>
      <c r="G21" s="311"/>
      <c r="H21" s="312"/>
      <c r="I21" s="47"/>
      <c r="J21" s="47"/>
      <c r="K21" s="47"/>
      <c r="L21" s="47"/>
    </row>
    <row r="22" spans="1:12">
      <c r="A22" s="24" t="s">
        <v>141</v>
      </c>
      <c r="B22" s="311"/>
      <c r="C22" s="311"/>
      <c r="D22" s="311"/>
      <c r="E22" s="311"/>
      <c r="F22" s="311"/>
      <c r="G22" s="311"/>
      <c r="H22" s="312"/>
      <c r="I22" s="47"/>
      <c r="J22" s="47"/>
      <c r="K22" s="47"/>
      <c r="L22" s="47"/>
    </row>
    <row r="23" spans="1:12">
      <c r="A23" s="18" t="s">
        <v>200</v>
      </c>
      <c r="B23" s="24"/>
    </row>
    <row r="24" spans="1:12" ht="15.75">
      <c r="A24" s="32" t="s">
        <v>30</v>
      </c>
      <c r="B24" s="216"/>
      <c r="C24" s="173"/>
      <c r="D24" s="173"/>
      <c r="L24" s="24"/>
    </row>
    <row r="25" spans="1:12" ht="15.75">
      <c r="A25" s="138" t="s">
        <v>247</v>
      </c>
      <c r="B25" s="140"/>
      <c r="C25" s="139"/>
      <c r="D25" s="139"/>
      <c r="E25" s="139"/>
      <c r="F25" s="139"/>
      <c r="G25" s="139"/>
      <c r="H25" s="139"/>
      <c r="I25" s="138"/>
      <c r="J25" s="139"/>
      <c r="K25" s="138" t="s">
        <v>245</v>
      </c>
      <c r="L25" s="139"/>
    </row>
    <row r="26" spans="1:12" ht="15.75">
      <c r="A26" s="138" t="s">
        <v>124</v>
      </c>
      <c r="B26" s="140"/>
      <c r="C26" s="139"/>
      <c r="D26" s="139"/>
      <c r="E26" s="139"/>
      <c r="F26" s="139"/>
      <c r="G26" s="139"/>
      <c r="H26" s="139"/>
      <c r="I26" s="138"/>
      <c r="J26" s="139"/>
      <c r="K26" s="138" t="s">
        <v>246</v>
      </c>
      <c r="L26" s="139"/>
    </row>
    <row r="27" spans="1:12" ht="15.75">
      <c r="A27" s="138" t="s">
        <v>62</v>
      </c>
      <c r="B27" s="140"/>
      <c r="C27" s="139"/>
      <c r="D27" s="139"/>
      <c r="E27" s="139"/>
      <c r="F27" s="138"/>
      <c r="G27" s="208"/>
      <c r="H27" s="139"/>
      <c r="I27" s="138"/>
      <c r="J27" s="139"/>
      <c r="K27" s="138" t="s">
        <v>251</v>
      </c>
      <c r="L27" s="139"/>
    </row>
    <row r="28" spans="1:12" ht="15.75">
      <c r="A28" s="138" t="s">
        <v>20</v>
      </c>
      <c r="B28" s="140"/>
      <c r="C28" s="139"/>
      <c r="D28" s="139"/>
      <c r="E28" s="139"/>
      <c r="F28" s="138"/>
      <c r="G28" s="208"/>
      <c r="H28" s="139"/>
      <c r="I28" s="138"/>
      <c r="J28" s="139"/>
      <c r="K28" s="138" t="s">
        <v>83</v>
      </c>
      <c r="L28" s="139"/>
    </row>
    <row r="29" spans="1:12" ht="15.75">
      <c r="A29" s="138"/>
      <c r="B29" s="140"/>
      <c r="C29" s="139"/>
      <c r="D29" s="139"/>
      <c r="E29" s="139"/>
      <c r="F29" s="138"/>
      <c r="G29" s="208"/>
      <c r="H29" s="139"/>
      <c r="I29" s="138"/>
      <c r="J29" s="139"/>
      <c r="K29" s="138"/>
      <c r="L29" s="139"/>
    </row>
  </sheetData>
  <customSheetViews>
    <customSheetView guid="{1944FED4-C122-439C-B777-32A9B03BE781}" showPageBreaks="1" fitToPage="1" printArea="1" state="hidden" view="pageBreakPreview">
      <selection activeCell="T13" sqref="T13"/>
      <pageMargins left="0.37" right="0.32" top="0.75" bottom="0.75" header="0.3" footer="0.3"/>
      <pageSetup paperSize="9" scale="96" orientation="landscape" r:id="rId1"/>
    </customSheetView>
    <customSheetView guid="{319ECC9D-8532-44B1-B861-16C3520A4C44}" showPageBreaks="1" fitToPage="1" printArea="1" view="pageBreakPreview" topLeftCell="A10">
      <selection activeCell="G21" sqref="G21"/>
      <pageMargins left="0.37" right="0.32" top="0.75" bottom="0.75" header="0.3" footer="0.3"/>
      <pageSetup paperSize="9" scale="95" orientation="landscape" r:id="rId2"/>
    </customSheetView>
    <customSheetView guid="{ADCEEF57-9D23-4D32-B0E6-992B8F8AD223}" showPageBreaks="1" fitToPage="1" printArea="1" view="pageBreakPreview" topLeftCell="A22">
      <selection activeCell="K50" sqref="K50:K53"/>
      <pageMargins left="0.37" right="0.32" top="0.75" bottom="0.75" header="0.3" footer="0.3"/>
      <pageSetup paperSize="9" orientation="landscape" r:id="rId3"/>
    </customSheetView>
    <customSheetView guid="{A4B47967-7288-4EFC-B3A3-156A4AF2D0DB}" showPageBreaks="1" fitToPage="1" printArea="1" view="pageBreakPreview" topLeftCell="A22">
      <selection activeCell="K50" sqref="K50:K53"/>
      <pageMargins left="0.37" right="0.32" top="0.75" bottom="0.75" header="0.3" footer="0.3"/>
      <pageSetup paperSize="9" scale="95" orientation="landscape" r:id="rId4"/>
    </customSheetView>
    <customSheetView guid="{94144FE1-E98D-468C-A0B0-A5E0B5B10077}" showPageBreaks="1" fitToPage="1" printArea="1" view="pageBreakPreview" topLeftCell="A22">
      <selection activeCell="K50" sqref="K50:K53"/>
      <pageMargins left="0.37" right="0.32" top="0.75" bottom="0.75" header="0.3" footer="0.3"/>
      <pageSetup paperSize="9" orientation="landscape" r:id="rId5"/>
    </customSheetView>
    <customSheetView guid="{ECFF03AA-9995-49FD-8675-E9EB89E20521}" showPageBreaks="1" fitToPage="1" printArea="1" view="pageBreakPreview">
      <selection activeCell="G22" sqref="G22:G23"/>
      <pageMargins left="0.37" right="0.32" top="0.75" bottom="0.75" header="0.3" footer="0.3"/>
      <pageSetup paperSize="9" scale="95" orientation="landscape" r:id="rId6"/>
    </customSheetView>
    <customSheetView guid="{0AC86E81-06EB-4896-B1CE-C91766AC0986}" showPageBreaks="1" fitToPage="1" printArea="1" view="pageBreakPreview">
      <selection activeCell="H17" sqref="H17"/>
      <pageMargins left="0.37" right="0.32" top="0.75" bottom="0.75" header="0.3" footer="0.3"/>
      <pageSetup paperSize="9" scale="95" orientation="landscape" r:id="rId7"/>
    </customSheetView>
    <customSheetView guid="{D4ABD959-335C-45EC-87BE-C9BA377F0497}" showPageBreaks="1" fitToPage="1" printArea="1" state="hidden" view="pageBreakPreview">
      <selection activeCell="G23" sqref="G23"/>
      <pageMargins left="0.37" right="0.32" top="0.75" bottom="0.75" header="0.3" footer="0.3"/>
      <pageSetup paperSize="9" scale="54" orientation="landscape" r:id="rId8"/>
    </customSheetView>
    <customSheetView guid="{3D6738E3-A45A-4638-AB53-C4FC5C66BC2D}" showPageBreaks="1" fitToPage="1" printArea="1" view="pageBreakPreview" topLeftCell="A4">
      <selection activeCell="F11" sqref="F11"/>
      <pageMargins left="0.37" right="0.32" top="0.75" bottom="0.75" header="0.3" footer="0.3"/>
      <pageSetup paperSize="9" scale="57" orientation="landscape" r:id="rId9"/>
    </customSheetView>
    <customSheetView guid="{20B682CD-B38B-44EE-8FE8-229DDCE8B959}" showPageBreaks="1" fitToPage="1" view="pageBreakPreview" topLeftCell="A31">
      <selection activeCell="K36" sqref="K36:L36"/>
      <pageMargins left="0.37" right="0.32" top="0.75" bottom="0.75" header="0.3" footer="0.3"/>
      <pageSetup paperSize="9" scale="58" orientation="landscape" r:id="rId10"/>
    </customSheetView>
    <customSheetView guid="{D63838BE-F230-4BC1-8CFF-567D02D6527C}" showPageBreaks="1" fitToPage="1" view="pageBreakPreview" topLeftCell="A31">
      <selection activeCell="K36" sqref="K36:L36"/>
      <pageMargins left="0.37" right="0.32" top="0.75" bottom="0.75" header="0.3" footer="0.3"/>
      <pageSetup paperSize="9" scale="58" orientation="landscape" r:id="rId11"/>
    </customSheetView>
    <customSheetView guid="{7044E850-A5C6-4247-BE4D-DC6D0F8B87FE}" showPageBreaks="1" fitToPage="1" printArea="1" view="pageBreakPreview" topLeftCell="A16">
      <selection activeCell="K47" sqref="K47"/>
      <pageMargins left="0.37" right="0.32" top="0.75" bottom="0.75" header="0.3" footer="0.3"/>
      <pageSetup paperSize="9" scale="56" orientation="landscape" r:id="rId12"/>
    </customSheetView>
    <customSheetView guid="{9BFCC6BA-6181-4FB6-AF72-B0E6954AA9A0}" showPageBreaks="1" fitToPage="1" printArea="1" view="pageBreakPreview" topLeftCell="A10">
      <selection activeCell="G23" sqref="G23"/>
      <pageMargins left="0.37" right="0.32" top="0.75" bottom="0.75" header="0.3" footer="0.3"/>
      <pageSetup paperSize="9" scale="56" orientation="landscape" r:id="rId13"/>
    </customSheetView>
    <customSheetView guid="{F8AC9B16-B680-443B-A0C2-C2568C2FC9DC}" showPageBreaks="1" fitToPage="1" printArea="1" view="pageBreakPreview" topLeftCell="A19">
      <selection activeCell="L50" sqref="L50"/>
      <pageMargins left="0.37" right="0.32" top="0.75" bottom="0.75" header="0.3" footer="0.3"/>
      <pageSetup paperSize="9" scale="54" orientation="landscape" r:id="rId14"/>
    </customSheetView>
    <customSheetView guid="{3675219B-151D-4A83-95AF-6CA1D823DF91}" showPageBreaks="1" fitToPage="1" printArea="1" view="pageBreakPreview">
      <selection activeCell="G23" sqref="G23"/>
      <pageMargins left="0.37" right="0.32" top="0.75" bottom="0.75" header="0.3" footer="0.3"/>
      <pageSetup paperSize="9" scale="54" orientation="landscape" r:id="rId15"/>
    </customSheetView>
    <customSheetView guid="{6B137BBA-28F2-4177-ADEF-B1D1878767AC}" showPageBreaks="1" fitToPage="1" printArea="1" view="pageBreakPreview">
      <selection activeCell="E33" sqref="E33"/>
      <pageMargins left="0.37" right="0.32" top="0.75" bottom="0.75" header="0.3" footer="0.3"/>
      <pageSetup paperSize="9" scale="54" orientation="landscape" r:id="rId16"/>
    </customSheetView>
    <customSheetView guid="{9CCF10E2-92C0-49B0-AF99-307DE301C06F}" showPageBreaks="1" fitToPage="1" printArea="1" view="pageBreakPreview" topLeftCell="A16">
      <selection activeCell="G23" sqref="G23"/>
      <pageMargins left="0.37" right="0.32" top="0.75" bottom="0.75" header="0.3" footer="0.3"/>
      <pageSetup paperSize="9" scale="54" orientation="landscape" r:id="rId17"/>
    </customSheetView>
    <customSheetView guid="{5618DD8E-698B-41B5-8163-9804A8A834E2}" showPageBreaks="1" fitToPage="1" printArea="1" view="pageBreakPreview" topLeftCell="A19">
      <selection activeCell="L50" sqref="L50"/>
      <pageMargins left="0.37" right="0.32" top="0.75" bottom="0.75" header="0.3" footer="0.3"/>
      <pageSetup paperSize="9" scale="95" orientation="landscape" r:id="rId18"/>
    </customSheetView>
    <customSheetView guid="{F1738DBA-4A86-4E4E-8AA2-B6B2804E8CE9}" showPageBreaks="1" fitToPage="1" printArea="1" view="pageBreakPreview">
      <selection activeCell="G23" sqref="G23"/>
      <pageMargins left="0.37" right="0.32" top="0.75" bottom="0.75" header="0.3" footer="0.3"/>
      <pageSetup paperSize="9" scale="95" orientation="landscape" r:id="rId19"/>
    </customSheetView>
    <customSheetView guid="{91AC30DE-1D40-4709-B1FA-6F0FA378251B}" showPageBreaks="1" fitToPage="1" printArea="1" view="pageBreakPreview">
      <selection activeCell="G27" sqref="G27"/>
      <pageMargins left="0.37" right="0.32" top="0.75" bottom="0.75" header="0.3" footer="0.3"/>
      <pageSetup paperSize="9" scale="95" orientation="landscape" r:id="rId20"/>
    </customSheetView>
    <customSheetView guid="{66D3A9EB-F894-4E92-AAA1-D172D6B95E05}" showPageBreaks="1" fitToPage="1" printArea="1" state="hidden" view="pageBreakPreview">
      <selection activeCell="G12" sqref="G12:G15"/>
      <pageMargins left="0.37" right="0.32" top="0.75" bottom="0.75" header="0.3" footer="0.3"/>
      <pageSetup paperSize="9" scale="95" orientation="landscape" r:id="rId21"/>
    </customSheetView>
    <customSheetView guid="{9BD9C074-40C7-4DEF-A2BD-D9FC2E0C67A7}" showPageBreaks="1" fitToPage="1" printArea="1" view="pageBreakPreview">
      <selection activeCell="G27" sqref="G27"/>
      <pageMargins left="0.37" right="0.32" top="0.75" bottom="0.75" header="0.3" footer="0.3"/>
      <pageSetup paperSize="9" orientation="landscape" r:id="rId22"/>
    </customSheetView>
    <customSheetView guid="{7F4599E1-7724-459F-9FCF-D7ED51D3A092}" showPageBreaks="1" fitToPage="1" printArea="1" view="pageBreakPreview">
      <selection activeCell="G23" sqref="G23"/>
      <pageMargins left="0.37" right="0.32" top="0.75" bottom="0.75" header="0.3" footer="0.3"/>
      <pageSetup paperSize="9" scale="95" orientation="landscape" r:id="rId23"/>
    </customSheetView>
    <customSheetView guid="{29110A68-3EC6-4A67-B2F4-C5B07F9C3888}" showPageBreaks="1" fitToPage="1" printArea="1" view="pageBreakPreview">
      <selection activeCell="K50" sqref="K50:K53"/>
      <pageMargins left="0.37" right="0.32" top="0.75" bottom="0.75" header="0.3" footer="0.3"/>
      <pageSetup paperSize="9" scale="95" orientation="landscape" r:id="rId24"/>
    </customSheetView>
    <customSheetView guid="{2D64A94D-C66C-4FD3-8201-7F642E1B0F95}" showPageBreaks="1" fitToPage="1" printArea="1" view="pageBreakPreview" topLeftCell="A10">
      <selection activeCell="G21" sqref="G21"/>
      <pageMargins left="0.37" right="0.32" top="0.75" bottom="0.75" header="0.3" footer="0.3"/>
      <pageSetup paperSize="9" scale="95" orientation="landscape" r:id="rId25"/>
    </customSheetView>
  </customSheetViews>
  <mergeCells count="11">
    <mergeCell ref="K5:L5"/>
    <mergeCell ref="A3:L3"/>
    <mergeCell ref="A2:L2"/>
    <mergeCell ref="K7:L7"/>
    <mergeCell ref="A7:A10"/>
    <mergeCell ref="B7:B10"/>
    <mergeCell ref="C7:D7"/>
    <mergeCell ref="E7:F7"/>
    <mergeCell ref="G7:G10"/>
    <mergeCell ref="H7:H10"/>
    <mergeCell ref="I7:J7"/>
  </mergeCells>
  <phoneticPr fontId="29" type="noConversion"/>
  <hyperlinks>
    <hyperlink ref="A5" location="'MENU '!A1" display="BACK TO MENU" xr:uid="{00000000-0004-0000-0200-000000000000}"/>
  </hyperlinks>
  <pageMargins left="0.37" right="0.32" top="0.75" bottom="0.75" header="0.3" footer="0.3"/>
  <pageSetup paperSize="9" scale="96" orientation="landscape" r:id="rId26"/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6"/>
  <sheetViews>
    <sheetView showGridLines="0" tabSelected="1" view="pageBreakPreview" zoomScaleSheetLayoutView="100" workbookViewId="0">
      <selection activeCell="G20" sqref="G20"/>
    </sheetView>
  </sheetViews>
  <sheetFormatPr defaultColWidth="9" defaultRowHeight="12.75"/>
  <cols>
    <col min="1" max="1" width="34.109375" style="625" customWidth="1"/>
    <col min="2" max="2" width="12.109375" style="625" customWidth="1"/>
    <col min="3" max="3" width="9.6640625" style="625" customWidth="1"/>
    <col min="4" max="4" width="11.21875" style="625" customWidth="1"/>
    <col min="5" max="5" width="12.33203125" style="625" customWidth="1"/>
    <col min="6" max="6" width="10.77734375" style="625" customWidth="1"/>
    <col min="7" max="7" width="13.109375" style="625" customWidth="1"/>
    <col min="8" max="8" width="12.6640625" style="625" customWidth="1"/>
    <col min="9" max="9" width="13.109375" style="625" customWidth="1"/>
    <col min="10" max="10" width="16.44140625" style="625" bestFit="1" customWidth="1"/>
    <col min="11" max="11" width="9.109375" style="625" bestFit="1" customWidth="1"/>
    <col min="12" max="12" width="12.44140625" style="625" bestFit="1" customWidth="1"/>
    <col min="13" max="16384" width="9" style="625"/>
  </cols>
  <sheetData>
    <row r="2" spans="1:12" s="616" customFormat="1" ht="32.25" customHeight="1">
      <c r="A2" s="615" t="s">
        <v>520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2" s="11" customFormat="1" ht="26.25">
      <c r="A3" s="617" t="s">
        <v>521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</row>
    <row r="4" spans="1:12" s="12" customFormat="1" ht="15" customHeight="1">
      <c r="A4" s="618"/>
      <c r="B4" s="618"/>
      <c r="C4" s="618"/>
    </row>
    <row r="5" spans="1:12" s="12" customFormat="1" ht="15">
      <c r="A5" s="317" t="s">
        <v>22</v>
      </c>
      <c r="B5" s="618"/>
      <c r="C5" s="618"/>
      <c r="H5" s="619"/>
      <c r="I5" s="620" t="s">
        <v>90</v>
      </c>
      <c r="J5" s="621">
        <v>44294</v>
      </c>
    </row>
    <row r="6" spans="1:12" s="12" customFormat="1" ht="9" customHeight="1">
      <c r="A6" s="622"/>
      <c r="B6" s="623"/>
    </row>
    <row r="7" spans="1:12" ht="13.5" customHeight="1" thickBot="1">
      <c r="A7" s="605"/>
      <c r="B7" s="601"/>
      <c r="C7" s="601"/>
      <c r="D7" s="601"/>
      <c r="E7" s="601"/>
      <c r="F7" s="601"/>
      <c r="G7" s="624"/>
      <c r="H7" s="605"/>
      <c r="I7" s="605"/>
      <c r="J7" s="601"/>
    </row>
    <row r="8" spans="1:12" s="55" customFormat="1" ht="19.5" customHeight="1" thickTop="1">
      <c r="A8" s="561" t="s">
        <v>3</v>
      </c>
      <c r="B8" s="567" t="s">
        <v>10</v>
      </c>
      <c r="C8" s="569" t="s">
        <v>274</v>
      </c>
      <c r="D8" s="569"/>
      <c r="E8" s="500" t="s">
        <v>25</v>
      </c>
      <c r="F8" s="501"/>
      <c r="G8" s="570" t="s">
        <v>50</v>
      </c>
      <c r="H8" s="570"/>
      <c r="I8" s="570" t="s">
        <v>24</v>
      </c>
      <c r="J8" s="571"/>
    </row>
    <row r="9" spans="1:12" s="58" customFormat="1" ht="14.25" customHeight="1">
      <c r="A9" s="562"/>
      <c r="B9" s="568"/>
      <c r="C9" s="499" t="s">
        <v>4</v>
      </c>
      <c r="D9" s="499" t="s">
        <v>0</v>
      </c>
      <c r="E9" s="499" t="s">
        <v>4</v>
      </c>
      <c r="F9" s="499" t="s">
        <v>0</v>
      </c>
      <c r="G9" s="499" t="s">
        <v>4</v>
      </c>
      <c r="H9" s="499" t="s">
        <v>0</v>
      </c>
      <c r="I9" s="499" t="s">
        <v>4</v>
      </c>
      <c r="J9" s="499" t="s">
        <v>0</v>
      </c>
    </row>
    <row r="10" spans="1:12" s="58" customFormat="1" ht="14.25" customHeight="1">
      <c r="A10" s="562"/>
      <c r="B10" s="568"/>
      <c r="C10" s="499" t="s">
        <v>11</v>
      </c>
      <c r="D10" s="499" t="s">
        <v>7</v>
      </c>
      <c r="E10" s="499" t="s">
        <v>5</v>
      </c>
      <c r="F10" s="499" t="s">
        <v>6</v>
      </c>
      <c r="G10" s="499" t="s">
        <v>6</v>
      </c>
      <c r="H10" s="499" t="s">
        <v>8</v>
      </c>
      <c r="I10" s="499" t="s">
        <v>5</v>
      </c>
      <c r="J10" s="499" t="s">
        <v>7</v>
      </c>
    </row>
    <row r="11" spans="1:12" s="58" customFormat="1" ht="14.25" customHeight="1">
      <c r="A11" s="562"/>
      <c r="B11" s="568"/>
      <c r="C11" s="499" t="s">
        <v>241</v>
      </c>
      <c r="D11" s="499" t="s">
        <v>242</v>
      </c>
      <c r="E11" s="499">
        <v>1700</v>
      </c>
      <c r="F11" s="499">
        <v>2300</v>
      </c>
      <c r="G11" s="499" t="s">
        <v>242</v>
      </c>
      <c r="H11" s="499" t="s">
        <v>243</v>
      </c>
      <c r="I11" s="499" t="s">
        <v>242</v>
      </c>
      <c r="J11" s="499" t="s">
        <v>243</v>
      </c>
    </row>
    <row r="12" spans="1:12" s="616" customFormat="1" ht="18.75" customHeight="1">
      <c r="A12" s="502" t="s">
        <v>391</v>
      </c>
      <c r="B12" s="503" t="s">
        <v>511</v>
      </c>
      <c r="C12" s="504" t="s">
        <v>350</v>
      </c>
      <c r="D12" s="504" t="s">
        <v>321</v>
      </c>
      <c r="E12" s="504" t="s">
        <v>331</v>
      </c>
      <c r="F12" s="504" t="s">
        <v>336</v>
      </c>
      <c r="G12" s="504" t="s">
        <v>313</v>
      </c>
      <c r="H12" s="504" t="s">
        <v>328</v>
      </c>
      <c r="I12" s="504" t="s">
        <v>281</v>
      </c>
      <c r="J12" s="504"/>
      <c r="L12" s="626"/>
    </row>
    <row r="13" spans="1:12" s="616" customFormat="1" ht="18.75" customHeight="1">
      <c r="A13" s="502" t="s">
        <v>392</v>
      </c>
      <c r="B13" s="503" t="s">
        <v>512</v>
      </c>
      <c r="C13" s="504" t="s">
        <v>316</v>
      </c>
      <c r="D13" s="504" t="s">
        <v>342</v>
      </c>
      <c r="E13" s="504" t="s">
        <v>332</v>
      </c>
      <c r="F13" s="504" t="s">
        <v>337</v>
      </c>
      <c r="G13" s="504" t="s">
        <v>314</v>
      </c>
      <c r="H13" s="504" t="s">
        <v>329</v>
      </c>
      <c r="I13" s="504" t="s">
        <v>281</v>
      </c>
      <c r="J13" s="504"/>
      <c r="L13" s="626"/>
    </row>
    <row r="14" spans="1:12" s="616" customFormat="1" ht="18.75" customHeight="1">
      <c r="A14" s="502" t="s">
        <v>513</v>
      </c>
      <c r="B14" s="503" t="s">
        <v>514</v>
      </c>
      <c r="C14" s="504" t="s">
        <v>312</v>
      </c>
      <c r="D14" s="504" t="s">
        <v>317</v>
      </c>
      <c r="E14" s="504" t="s">
        <v>333</v>
      </c>
      <c r="F14" s="504" t="s">
        <v>338</v>
      </c>
      <c r="G14" s="504" t="s">
        <v>346</v>
      </c>
      <c r="H14" s="504" t="s">
        <v>352</v>
      </c>
      <c r="I14" s="504" t="s">
        <v>281</v>
      </c>
      <c r="J14" s="504"/>
      <c r="L14" s="626"/>
    </row>
    <row r="15" spans="1:12" s="616" customFormat="1" ht="18.75" customHeight="1">
      <c r="A15" s="502" t="s">
        <v>515</v>
      </c>
      <c r="B15" s="503" t="s">
        <v>516</v>
      </c>
      <c r="C15" s="504" t="s">
        <v>313</v>
      </c>
      <c r="D15" s="504" t="s">
        <v>318</v>
      </c>
      <c r="E15" s="504" t="s">
        <v>334</v>
      </c>
      <c r="F15" s="504" t="s">
        <v>339</v>
      </c>
      <c r="G15" s="504" t="s">
        <v>364</v>
      </c>
      <c r="H15" s="504" t="s">
        <v>369</v>
      </c>
      <c r="I15" s="504" t="s">
        <v>281</v>
      </c>
      <c r="J15" s="504"/>
      <c r="L15" s="626"/>
    </row>
    <row r="16" spans="1:12" s="616" customFormat="1" ht="18.75" customHeight="1">
      <c r="A16" s="505" t="s">
        <v>517</v>
      </c>
      <c r="B16" s="503" t="s">
        <v>514</v>
      </c>
      <c r="C16" s="504" t="s">
        <v>314</v>
      </c>
      <c r="D16" s="504" t="s">
        <v>319</v>
      </c>
      <c r="E16" s="504" t="s">
        <v>335</v>
      </c>
      <c r="F16" s="504" t="s">
        <v>340</v>
      </c>
      <c r="G16" s="504">
        <f t="shared" ref="G16:H16" si="0">G15+7</f>
        <v>44462</v>
      </c>
      <c r="H16" s="504">
        <f t="shared" si="0"/>
        <v>44466</v>
      </c>
      <c r="I16" s="504" t="s">
        <v>281</v>
      </c>
      <c r="J16" s="504"/>
      <c r="L16" s="626"/>
    </row>
    <row r="17" spans="1:12" s="616" customFormat="1" ht="18.75" customHeight="1">
      <c r="A17" s="505"/>
      <c r="B17" s="503"/>
      <c r="C17" s="504"/>
      <c r="D17" s="504"/>
      <c r="E17" s="504"/>
      <c r="F17" s="504"/>
      <c r="G17" s="504"/>
      <c r="H17" s="504"/>
      <c r="I17" s="504"/>
      <c r="J17" s="504"/>
      <c r="L17" s="626"/>
    </row>
    <row r="18" spans="1:12" s="616" customFormat="1" ht="18.75" customHeight="1">
      <c r="A18" s="505"/>
      <c r="B18" s="352"/>
      <c r="C18" s="504"/>
      <c r="D18" s="504"/>
      <c r="E18" s="504"/>
      <c r="F18" s="504"/>
      <c r="G18" s="504"/>
      <c r="H18" s="504"/>
      <c r="I18" s="504"/>
      <c r="J18" s="504"/>
      <c r="L18" s="626"/>
    </row>
    <row r="19" spans="1:12" s="616" customFormat="1" ht="18.75" customHeight="1">
      <c r="A19" s="627"/>
      <c r="B19" s="628"/>
      <c r="C19" s="597"/>
      <c r="D19" s="597"/>
      <c r="E19" s="597"/>
      <c r="F19" s="597"/>
      <c r="G19" s="597"/>
      <c r="H19" s="597"/>
      <c r="I19" s="597"/>
      <c r="J19" s="597"/>
      <c r="L19" s="626"/>
    </row>
    <row r="20" spans="1:12" ht="18.75" customHeight="1">
      <c r="A20" s="629"/>
      <c r="B20" s="630"/>
      <c r="C20" s="597"/>
      <c r="D20" s="597"/>
      <c r="E20" s="597"/>
      <c r="F20" s="597"/>
      <c r="G20" s="597"/>
      <c r="H20" s="597"/>
      <c r="I20" s="597"/>
      <c r="J20" s="597"/>
    </row>
    <row r="21" spans="1:12" ht="13.5" customHeight="1">
      <c r="A21" s="283" t="s">
        <v>32</v>
      </c>
      <c r="B21" s="578"/>
      <c r="C21" s="579"/>
      <c r="D21" s="579"/>
      <c r="E21" s="579"/>
      <c r="F21" s="579"/>
      <c r="G21" s="579"/>
      <c r="H21" s="579"/>
      <c r="I21" s="579"/>
      <c r="J21" s="579"/>
    </row>
    <row r="22" spans="1:12" ht="13.5" customHeight="1">
      <c r="A22" s="285" t="s">
        <v>139</v>
      </c>
      <c r="B22" s="39"/>
      <c r="C22" s="228"/>
      <c r="D22" s="31"/>
      <c r="E22" s="31"/>
      <c r="F22" s="31"/>
      <c r="G22" s="601"/>
      <c r="H22" s="601"/>
      <c r="I22" s="601"/>
      <c r="J22" s="601"/>
    </row>
    <row r="23" spans="1:12" s="55" customFormat="1" ht="13.5" customHeight="1">
      <c r="A23" s="285" t="s">
        <v>140</v>
      </c>
      <c r="B23" s="39"/>
      <c r="C23" s="31"/>
      <c r="D23" s="31"/>
      <c r="E23" s="31"/>
      <c r="F23" s="31"/>
      <c r="G23" s="601"/>
      <c r="H23" s="601"/>
      <c r="I23" s="601"/>
      <c r="J23" s="601"/>
    </row>
    <row r="24" spans="1:12" s="58" customFormat="1" ht="19.5" customHeight="1">
      <c r="J24" s="601"/>
    </row>
    <row r="25" spans="1:12" s="58" customFormat="1" ht="14.25" customHeight="1">
      <c r="A25" s="602" t="s">
        <v>30</v>
      </c>
      <c r="B25" s="39"/>
      <c r="C25" s="31"/>
      <c r="D25" s="31"/>
      <c r="E25" s="31"/>
      <c r="F25" s="31"/>
      <c r="G25" s="601"/>
      <c r="H25" s="601"/>
      <c r="I25" s="601"/>
      <c r="J25" s="44"/>
    </row>
    <row r="26" spans="1:12" s="58" customFormat="1" ht="20.100000000000001" customHeight="1">
      <c r="A26" s="603" t="s">
        <v>249</v>
      </c>
      <c r="B26" s="604"/>
      <c r="C26" s="44"/>
      <c r="D26" s="44"/>
      <c r="E26" s="44"/>
      <c r="F26" s="44"/>
      <c r="G26" s="603"/>
      <c r="H26" s="44"/>
      <c r="I26" s="603" t="s">
        <v>168</v>
      </c>
      <c r="J26" s="44"/>
    </row>
    <row r="27" spans="1:12" s="616" customFormat="1" ht="20.100000000000001" customHeight="1">
      <c r="A27" s="603" t="s">
        <v>261</v>
      </c>
      <c r="B27" s="604"/>
      <c r="C27" s="44"/>
      <c r="D27" s="44"/>
      <c r="E27" s="44"/>
      <c r="F27" s="44"/>
      <c r="G27" s="603"/>
      <c r="H27" s="44"/>
      <c r="I27" s="603" t="s">
        <v>221</v>
      </c>
      <c r="J27" s="44"/>
    </row>
    <row r="28" spans="1:12" s="616" customFormat="1" ht="20.100000000000001" customHeight="1">
      <c r="A28" s="603" t="s">
        <v>62</v>
      </c>
      <c r="B28" s="604"/>
      <c r="C28" s="44"/>
      <c r="D28" s="44"/>
      <c r="E28" s="44"/>
      <c r="F28" s="44"/>
      <c r="G28" s="603"/>
      <c r="H28" s="44"/>
      <c r="I28" s="603" t="s">
        <v>125</v>
      </c>
      <c r="J28" s="44"/>
    </row>
    <row r="29" spans="1:12" s="616" customFormat="1" ht="20.100000000000001" customHeight="1">
      <c r="A29" s="603" t="s">
        <v>20</v>
      </c>
      <c r="B29" s="604"/>
      <c r="C29" s="44"/>
      <c r="D29" s="44"/>
      <c r="E29" s="44"/>
      <c r="F29" s="44"/>
      <c r="G29" s="603"/>
      <c r="H29" s="44"/>
      <c r="I29" s="603" t="s">
        <v>235</v>
      </c>
      <c r="J29" s="601"/>
    </row>
    <row r="30" spans="1:12" s="616" customFormat="1" ht="18.75" customHeight="1">
      <c r="A30" s="601"/>
      <c r="B30" s="606"/>
      <c r="C30" s="601"/>
      <c r="D30" s="601"/>
      <c r="E30" s="601"/>
      <c r="F30" s="601"/>
      <c r="G30" s="601"/>
      <c r="H30" s="601"/>
      <c r="I30" s="601"/>
      <c r="J30" s="601"/>
    </row>
    <row r="31" spans="1:12" s="616" customFormat="1" ht="18.75" customHeight="1">
      <c r="A31" s="215" t="s">
        <v>2</v>
      </c>
      <c r="B31" s="37"/>
      <c r="C31" s="16"/>
      <c r="D31" s="16"/>
      <c r="E31" s="16"/>
      <c r="F31" s="16"/>
      <c r="G31" s="9"/>
      <c r="H31" s="9"/>
      <c r="I31" s="601"/>
      <c r="J31" s="601"/>
    </row>
    <row r="32" spans="1:12" ht="18.75" customHeight="1">
      <c r="A32" s="33" t="s">
        <v>40</v>
      </c>
      <c r="B32" s="37"/>
      <c r="C32" s="16"/>
      <c r="D32" s="16"/>
      <c r="E32" s="16"/>
      <c r="F32" s="16"/>
      <c r="G32" s="631"/>
      <c r="H32" s="631"/>
      <c r="I32" s="601"/>
      <c r="J32" s="601"/>
    </row>
    <row r="33" spans="1:10" ht="15">
      <c r="A33" s="611" t="s">
        <v>41</v>
      </c>
      <c r="B33" s="609"/>
      <c r="C33" s="608"/>
      <c r="D33" s="608"/>
      <c r="E33" s="608"/>
      <c r="F33" s="608"/>
      <c r="G33" s="632"/>
      <c r="H33" s="632"/>
      <c r="I33" s="601"/>
      <c r="J33" s="601"/>
    </row>
    <row r="34" spans="1:10" ht="15">
      <c r="A34" s="611" t="s">
        <v>38</v>
      </c>
      <c r="B34" s="613"/>
      <c r="C34" s="612"/>
      <c r="D34" s="612"/>
      <c r="E34" s="612"/>
      <c r="F34" s="612"/>
      <c r="G34" s="601"/>
      <c r="H34" s="601"/>
      <c r="I34" s="601"/>
      <c r="J34" s="601"/>
    </row>
    <row r="35" spans="1:10" ht="15">
      <c r="A35" s="611" t="s">
        <v>252</v>
      </c>
      <c r="B35" s="606"/>
      <c r="C35" s="601"/>
      <c r="D35" s="601"/>
      <c r="E35" s="601"/>
      <c r="F35" s="601"/>
      <c r="G35" s="601"/>
      <c r="H35" s="601"/>
      <c r="I35" s="601"/>
    </row>
    <row r="36" spans="1:10" ht="15">
      <c r="A36" s="35"/>
    </row>
  </sheetData>
  <customSheetViews>
    <customSheetView guid="{1944FED4-C122-439C-B777-32A9B03BE781}" showPageBreaks="1" showGridLines="0" printArea="1" view="pageBreakPreview">
      <selection activeCell="G20" sqref="G20"/>
      <pageMargins left="0.15" right="0.18" top="0.54" bottom="0.25" header="0.26" footer="0.5"/>
      <printOptions horizontalCentered="1"/>
      <pageSetup scale="78" orientation="landscape" r:id="rId1"/>
      <headerFooter alignWithMargins="0"/>
    </customSheetView>
    <customSheetView guid="{319ECC9D-8532-44B1-B861-16C3520A4C44}" showPageBreaks="1" showGridLines="0" printArea="1" view="pageBreakPreview">
      <selection activeCell="A18" sqref="A18"/>
      <pageMargins left="0.15" right="0.18" top="0.54" bottom="0.25" header="0.26" footer="0.5"/>
      <printOptions horizontalCentered="1"/>
      <pageSetup scale="80" orientation="landscape" r:id="rId2"/>
      <headerFooter alignWithMargins="0"/>
    </customSheetView>
    <customSheetView guid="{ADCEEF57-9D23-4D32-B0E6-992B8F8AD223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3"/>
      <headerFooter alignWithMargins="0"/>
    </customSheetView>
    <customSheetView guid="{A4B47967-7288-4EFC-B3A3-156A4AF2D0DB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4"/>
      <headerFooter alignWithMargins="0"/>
    </customSheetView>
    <customSheetView guid="{94144FE1-E98D-468C-A0B0-A5E0B5B10077}" showPageBreaks="1" showGridLines="0" printArea="1" view="pageBreakPreview">
      <selection activeCell="E19" sqref="E19"/>
      <pageMargins left="0.15" right="0.18" top="0.54" bottom="0.25" header="0.26" footer="0.5"/>
      <printOptions horizontalCentered="1"/>
      <pageSetup scale="80" orientation="landscape" r:id="rId5"/>
      <headerFooter alignWithMargins="0"/>
    </customSheetView>
    <customSheetView guid="{ECFF03AA-9995-49FD-8675-E9EB89E20521}" showPageBreaks="1" showGridLines="0" printArea="1" view="pageBreakPreview">
      <selection activeCell="C14" sqref="C14"/>
      <pageMargins left="0.15" right="0.18" top="0.54" bottom="0.25" header="0.26" footer="0.5"/>
      <printOptions horizontalCentered="1"/>
      <pageSetup scale="80" orientation="landscape" r:id="rId6"/>
      <headerFooter alignWithMargins="0"/>
    </customSheetView>
    <customSheetView guid="{0AC86E81-06EB-4896-B1CE-C91766AC0986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7"/>
      <headerFooter alignWithMargins="0"/>
    </customSheetView>
    <customSheetView guid="{D4ABD959-335C-45EC-87BE-C9BA377F0497}" showPageBreaks="1" showGridLines="0" printArea="1" view="pageBreakPreview" topLeftCell="A16">
      <selection activeCell="A35" sqref="A35"/>
      <pageMargins left="0.15" right="0.18" top="0.54" bottom="0.25" header="0.26" footer="0.5"/>
      <printOptions horizontalCentered="1"/>
      <pageSetup scale="72" orientation="landscape" r:id="rId8"/>
      <headerFooter alignWithMargins="0"/>
    </customSheetView>
    <customSheetView guid="{3D6738E3-A45A-4638-AB53-C4FC5C66BC2D}" showPageBreaks="1" showGridLines="0" printArea="1" view="pageBreakPreview" topLeftCell="A4">
      <selection activeCell="F12" sqref="F12"/>
      <pageMargins left="0.15" right="0.18" top="0.54" bottom="0.25" header="0.26" footer="0.5"/>
      <printOptions horizontalCentered="1"/>
      <pageSetup scale="80" orientation="landscape" r:id="rId9"/>
      <headerFooter alignWithMargins="0"/>
    </customSheetView>
    <customSheetView guid="{20B682CD-B38B-44EE-8FE8-229DDCE8B959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0"/>
      <headerFooter alignWithMargins="0"/>
    </customSheetView>
    <customSheetView guid="{D63838BE-F230-4BC1-8CFF-567D02D6527C}" showPageBreaks="1" showGridLines="0" view="pageBreakPreview" topLeftCell="A4">
      <selection activeCell="J17" sqref="J17"/>
      <pageMargins left="0.15" right="0.18" top="0.54" bottom="0.25" header="0.26" footer="0.5"/>
      <printOptions horizontalCentered="1"/>
      <pageSetup scale="80" orientation="landscape" r:id="rId11"/>
      <headerFooter alignWithMargins="0"/>
    </customSheetView>
    <customSheetView guid="{7044E850-A5C6-4247-BE4D-DC6D0F8B87FE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2"/>
      <headerFooter alignWithMargins="0"/>
    </customSheetView>
    <customSheetView guid="{9BFCC6BA-6181-4FB6-AF72-B0E6954AA9A0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3"/>
      <headerFooter alignWithMargins="0"/>
    </customSheetView>
    <customSheetView guid="{F8AC9B16-B680-443B-A0C2-C2568C2FC9DC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4"/>
      <headerFooter alignWithMargins="0"/>
    </customSheetView>
    <customSheetView guid="{3675219B-151D-4A83-95AF-6CA1D823DF91}" showPageBreaks="1" showGridLines="0" printArea="1" view="pageBreakPreview">
      <selection activeCell="A18" sqref="A18:XFD18"/>
      <pageMargins left="0.15" right="0.18" top="0.54" bottom="0.25" header="0.26" footer="0.5"/>
      <printOptions horizontalCentered="1"/>
      <pageSetup scale="80" orientation="landscape" r:id="rId15"/>
      <headerFooter alignWithMargins="0"/>
    </customSheetView>
    <customSheetView guid="{6B137BBA-28F2-4177-ADEF-B1D1878767AC}" showPageBreaks="1" showGridLines="0" printArea="1" view="pageBreakPreview">
      <selection activeCell="A15" sqref="A15:B15"/>
      <pageMargins left="0.15" right="0.18" top="0.54" bottom="0.25" header="0.26" footer="0.5"/>
      <printOptions horizontalCentered="1"/>
      <pageSetup scale="80" orientation="landscape" r:id="rId16"/>
      <headerFooter alignWithMargins="0"/>
    </customSheetView>
    <customSheetView guid="{9CCF10E2-92C0-49B0-AF99-307DE301C06F}" showPageBreaks="1" showGridLines="0" printArea="1" view="pageBreakPreview" topLeftCell="A4">
      <selection activeCell="A26" sqref="A26"/>
      <pageMargins left="0.15" right="0.18" top="0.54" bottom="0.25" header="0.26" footer="0.5"/>
      <printOptions horizontalCentered="1"/>
      <pageSetup scale="80" orientation="landscape" r:id="rId17"/>
      <headerFooter alignWithMargins="0"/>
    </customSheetView>
    <customSheetView guid="{5618DD8E-698B-41B5-8163-9804A8A834E2}" showPageBreaks="1" showGridLines="0" printArea="1" view="pageBreakPreview">
      <selection activeCell="E13" sqref="E13:F18"/>
      <pageMargins left="0.15" right="0.18" top="0.54" bottom="0.25" header="0.26" footer="0.5"/>
      <printOptions horizontalCentered="1"/>
      <pageSetup scale="80" orientation="landscape" r:id="rId18"/>
      <headerFooter alignWithMargins="0"/>
    </customSheetView>
    <customSheetView guid="{F1738DBA-4A86-4E4E-8AA2-B6B2804E8CE9}" showPageBreaks="1" showGridLines="0" printArea="1" view="pageBreakPreview" topLeftCell="A4">
      <selection activeCell="C25" sqref="C25"/>
      <pageMargins left="0.15" right="0.18" top="0.54" bottom="0.25" header="0.26" footer="0.5"/>
      <printOptions horizontalCentered="1"/>
      <pageSetup scale="69" orientation="landscape" r:id="rId19"/>
      <headerFooter alignWithMargins="0"/>
    </customSheetView>
    <customSheetView guid="{91AC30DE-1D40-4709-B1FA-6F0FA378251B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20"/>
      <headerFooter alignWithMargins="0"/>
    </customSheetView>
    <customSheetView guid="{66D3A9EB-F894-4E92-AAA1-D172D6B95E05}" showPageBreaks="1" showGridLines="0" printArea="1" view="pageBreakPreview">
      <selection activeCell="G15" sqref="G15:H16"/>
      <pageMargins left="0.15" right="0.18" top="0.54" bottom="0.25" header="0.26" footer="0.5"/>
      <printOptions horizontalCentered="1"/>
      <pageSetup scale="80" orientation="landscape" r:id="rId21"/>
      <headerFooter alignWithMargins="0"/>
    </customSheetView>
    <customSheetView guid="{9BD9C074-40C7-4DEF-A2BD-D9FC2E0C67A7}" showPageBreaks="1" showGridLines="0" printArea="1" view="pageBreakPreview" topLeftCell="A4">
      <selection activeCell="D28" sqref="D28"/>
      <pageMargins left="0.15" right="0.18" top="0.54" bottom="0.25" header="0.26" footer="0.5"/>
      <printOptions horizontalCentered="1"/>
      <pageSetup scale="80" orientation="landscape" r:id="rId22"/>
      <headerFooter alignWithMargins="0"/>
    </customSheetView>
    <customSheetView guid="{7F4599E1-7724-459F-9FCF-D7ED51D3A092}" showPageBreaks="1" showGridLines="0" printArea="1" view="pageBreakPreview" topLeftCell="A4">
      <selection activeCell="H19" sqref="H19"/>
      <pageMargins left="0.15" right="0.18" top="0.54" bottom="0.25" header="0.26" footer="0.5"/>
      <printOptions horizontalCentered="1"/>
      <pageSetup scale="69" orientation="landscape" r:id="rId23"/>
      <headerFooter alignWithMargins="0"/>
    </customSheetView>
    <customSheetView guid="{29110A68-3EC6-4A67-B2F4-C5B07F9C3888}" showPageBreaks="1" showGridLines="0" printArea="1" view="pageBreakPreview">
      <selection activeCell="H18" sqref="H18"/>
      <pageMargins left="0.15" right="0.18" top="0.54" bottom="0.25" header="0.26" footer="0.5"/>
      <printOptions horizontalCentered="1"/>
      <pageSetup scale="80" orientation="landscape" r:id="rId24"/>
      <headerFooter alignWithMargins="0"/>
    </customSheetView>
    <customSheetView guid="{2D64A94D-C66C-4FD3-8201-7F642E1B0F95}" showPageBreaks="1" showGridLines="0" printArea="1" view="pageBreakPreview">
      <selection activeCell="A18" sqref="A18"/>
      <pageMargins left="0.15" right="0.18" top="0.54" bottom="0.25" header="0.26" footer="0.5"/>
      <printOptions horizontalCentered="1"/>
      <pageSetup scale="80" orientation="landscape" r:id="rId25"/>
      <headerFooter alignWithMargins="0"/>
    </customSheetView>
  </customSheetViews>
  <phoneticPr fontId="29" type="noConversion"/>
  <hyperlinks>
    <hyperlink ref="A5" location="'MENU '!A1" display="BACK TO MENU" xr:uid="{00000000-0004-0000-0300-000000000000}"/>
  </hyperlinks>
  <printOptions horizontalCentered="1"/>
  <pageMargins left="0.15" right="0.18" top="0.54" bottom="0.25" header="0.26" footer="0.5"/>
  <pageSetup scale="78" orientation="landscape" r:id="rId26"/>
  <headerFooter alignWithMargins="0"/>
  <drawing r:id="rId2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W33"/>
  <sheetViews>
    <sheetView showGridLines="0" view="pageBreakPreview" topLeftCell="A4" zoomScaleSheetLayoutView="100" workbookViewId="0">
      <selection activeCell="D13" sqref="D13"/>
    </sheetView>
  </sheetViews>
  <sheetFormatPr defaultColWidth="9" defaultRowHeight="12.75"/>
  <cols>
    <col min="1" max="1" width="20" style="18" customWidth="1"/>
    <col min="2" max="2" width="12.88671875" style="19" customWidth="1"/>
    <col min="3" max="3" width="13.6640625" style="18" customWidth="1"/>
    <col min="4" max="4" width="14" style="18" customWidth="1"/>
    <col min="5" max="5" width="11.33203125" style="18" customWidth="1"/>
    <col min="6" max="6" width="12.6640625" style="18" customWidth="1"/>
    <col min="7" max="7" width="11.6640625" style="18" customWidth="1"/>
    <col min="8" max="8" width="11.88671875" style="18" customWidth="1"/>
    <col min="9" max="9" width="13.5546875" style="18" customWidth="1"/>
    <col min="10" max="10" width="11.88671875" style="18" customWidth="1"/>
    <col min="11" max="11" width="12.21875" style="18" customWidth="1"/>
    <col min="12" max="12" width="14.88671875" style="18" customWidth="1"/>
    <col min="13" max="14" width="6.44140625" style="18" customWidth="1"/>
    <col min="15" max="15" width="7.109375" style="18" customWidth="1"/>
    <col min="16" max="16" width="8.109375" style="18" customWidth="1"/>
    <col min="17" max="18" width="7.109375" style="18" customWidth="1"/>
    <col min="19" max="19" width="9.109375" style="18" customWidth="1"/>
    <col min="20" max="20" width="7.109375" style="18" customWidth="1"/>
    <col min="21" max="21" width="7.109375" style="19" customWidth="1"/>
    <col min="22" max="22" width="7.109375" style="18" customWidth="1"/>
    <col min="23" max="16384" width="9" style="18"/>
  </cols>
  <sheetData>
    <row r="2" spans="1:23" s="4" customFormat="1" ht="37.5">
      <c r="A2" s="671" t="s">
        <v>119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540"/>
      <c r="Q2" s="540"/>
      <c r="R2" s="540"/>
      <c r="S2" s="540"/>
      <c r="T2" s="540"/>
      <c r="U2" s="540"/>
      <c r="V2" s="540"/>
      <c r="W2" s="10"/>
    </row>
    <row r="3" spans="1:23" s="1" customFormat="1" ht="26.25">
      <c r="A3" s="672" t="s">
        <v>300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542"/>
      <c r="Q3" s="542"/>
      <c r="R3" s="542"/>
      <c r="S3" s="542"/>
      <c r="T3" s="542"/>
      <c r="U3" s="542"/>
      <c r="V3" s="542"/>
    </row>
    <row r="4" spans="1:23" s="1" customFormat="1" ht="20.25">
      <c r="A4" s="673" t="s">
        <v>301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543"/>
      <c r="Q4" s="543"/>
      <c r="R4" s="543"/>
      <c r="S4" s="543"/>
      <c r="T4" s="543"/>
      <c r="U4" s="543"/>
      <c r="V4" s="543"/>
    </row>
    <row r="5" spans="1:23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7"/>
    </row>
    <row r="6" spans="1:23" s="4" customFormat="1" ht="15">
      <c r="A6" s="54" t="s">
        <v>22</v>
      </c>
      <c r="B6" s="252"/>
      <c r="C6" s="30"/>
      <c r="D6" s="40"/>
      <c r="E6" s="30"/>
      <c r="F6" s="30"/>
      <c r="G6" s="30"/>
      <c r="H6" s="30"/>
      <c r="I6" s="30"/>
      <c r="J6" s="30"/>
      <c r="K6" s="30"/>
      <c r="L6" s="541" t="s">
        <v>91</v>
      </c>
      <c r="M6" s="655">
        <f ca="1">TODAY()</f>
        <v>44398</v>
      </c>
      <c r="N6" s="655"/>
      <c r="O6" s="30"/>
      <c r="P6" s="30"/>
      <c r="T6" s="227"/>
      <c r="U6" s="261"/>
      <c r="V6" s="141"/>
    </row>
    <row r="7" spans="1:23" s="4" customFormat="1" ht="21" thickBot="1">
      <c r="A7" s="34"/>
      <c r="B7" s="25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3" s="55" customFormat="1" ht="59.25" customHeight="1" thickTop="1">
      <c r="A8" s="676" t="s">
        <v>3</v>
      </c>
      <c r="B8" s="678" t="s">
        <v>10</v>
      </c>
      <c r="C8" s="680" t="s">
        <v>302</v>
      </c>
      <c r="D8" s="681"/>
      <c r="E8" s="682" t="s">
        <v>210</v>
      </c>
      <c r="F8" s="683"/>
      <c r="G8" s="674" t="s">
        <v>127</v>
      </c>
      <c r="H8" s="675"/>
      <c r="I8" s="549" t="s">
        <v>16</v>
      </c>
      <c r="J8" s="548"/>
      <c r="K8" s="675" t="s">
        <v>15</v>
      </c>
      <c r="L8" s="675"/>
    </row>
    <row r="9" spans="1:23" s="55" customFormat="1" ht="13.5">
      <c r="A9" s="677"/>
      <c r="B9" s="679"/>
      <c r="C9" s="496" t="s">
        <v>4</v>
      </c>
      <c r="D9" s="496" t="s">
        <v>0</v>
      </c>
      <c r="E9" s="182" t="s">
        <v>4</v>
      </c>
      <c r="F9" s="182" t="s">
        <v>0</v>
      </c>
      <c r="G9" s="182" t="s">
        <v>4</v>
      </c>
      <c r="H9" s="182" t="s">
        <v>0</v>
      </c>
      <c r="I9" s="182" t="s">
        <v>4</v>
      </c>
      <c r="J9" s="182" t="s">
        <v>0</v>
      </c>
      <c r="K9" s="182" t="s">
        <v>4</v>
      </c>
      <c r="L9" s="182" t="s">
        <v>0</v>
      </c>
    </row>
    <row r="10" spans="1:23" s="55" customFormat="1" ht="13.5">
      <c r="A10" s="677"/>
      <c r="B10" s="679"/>
      <c r="C10" s="495" t="s">
        <v>11</v>
      </c>
      <c r="D10" s="495" t="s">
        <v>7</v>
      </c>
      <c r="E10" s="184" t="s">
        <v>9</v>
      </c>
      <c r="F10" s="184" t="s">
        <v>9</v>
      </c>
      <c r="G10" s="184" t="s">
        <v>6</v>
      </c>
      <c r="H10" s="184" t="s">
        <v>12</v>
      </c>
      <c r="I10" s="184" t="s">
        <v>9</v>
      </c>
      <c r="J10" s="184" t="s">
        <v>5</v>
      </c>
      <c r="K10" s="184" t="s">
        <v>9</v>
      </c>
      <c r="L10" s="184" t="s">
        <v>5</v>
      </c>
    </row>
    <row r="11" spans="1:23" s="55" customFormat="1" ht="13.5">
      <c r="A11" s="677"/>
      <c r="B11" s="679"/>
      <c r="C11" s="497">
        <v>0.33333333333333331</v>
      </c>
      <c r="D11" s="497">
        <v>0.58333333333333337</v>
      </c>
      <c r="E11" s="186">
        <v>4.1666666666666664E-2</v>
      </c>
      <c r="F11" s="186">
        <v>0.83333333333333337</v>
      </c>
      <c r="G11" s="186">
        <v>0.95833333333333337</v>
      </c>
      <c r="H11" s="186">
        <v>4.1666666666666664E-2</v>
      </c>
      <c r="I11" s="187">
        <v>0.70833333333333337</v>
      </c>
      <c r="J11" s="187">
        <v>4.1666666666666664E-2</v>
      </c>
      <c r="K11" s="187">
        <v>0.70833333333333337</v>
      </c>
      <c r="L11" s="187">
        <v>4.1666666666666664E-2</v>
      </c>
    </row>
    <row r="12" spans="1:23" s="509" customFormat="1" ht="20.100000000000001" customHeight="1">
      <c r="A12" s="506" t="s">
        <v>385</v>
      </c>
      <c r="B12" s="508" t="s">
        <v>384</v>
      </c>
      <c r="C12" s="63" t="s">
        <v>311</v>
      </c>
      <c r="D12" s="63" t="s">
        <v>316</v>
      </c>
      <c r="E12" s="504" t="s">
        <v>342</v>
      </c>
      <c r="F12" s="504" t="s">
        <v>322</v>
      </c>
      <c r="G12" s="504" t="s">
        <v>346</v>
      </c>
      <c r="H12" s="504" t="s">
        <v>353</v>
      </c>
      <c r="I12" s="504" t="s">
        <v>354</v>
      </c>
      <c r="J12" s="504" t="s">
        <v>355</v>
      </c>
      <c r="K12" s="504"/>
      <c r="L12" s="504"/>
    </row>
    <row r="13" spans="1:23" s="4" customFormat="1" ht="20.100000000000001" customHeight="1">
      <c r="A13" s="534" t="s">
        <v>275</v>
      </c>
      <c r="B13" s="535" t="s">
        <v>475</v>
      </c>
      <c r="C13" s="63" t="s">
        <v>313</v>
      </c>
      <c r="D13" s="63" t="s">
        <v>318</v>
      </c>
      <c r="E13" s="63" t="s">
        <v>344</v>
      </c>
      <c r="F13" s="63" t="s">
        <v>324</v>
      </c>
      <c r="G13" s="63" t="s">
        <v>365</v>
      </c>
      <c r="H13" s="63" t="s">
        <v>408</v>
      </c>
      <c r="I13" s="348"/>
      <c r="J13" s="348"/>
      <c r="K13" s="63" t="s">
        <v>362</v>
      </c>
      <c r="L13" s="63" t="s">
        <v>363</v>
      </c>
    </row>
    <row r="14" spans="1:23" s="4" customFormat="1" ht="20.100000000000001" customHeight="1">
      <c r="A14" s="506" t="s">
        <v>476</v>
      </c>
      <c r="B14" s="528" t="s">
        <v>477</v>
      </c>
      <c r="C14" s="63" t="s">
        <v>346</v>
      </c>
      <c r="D14" s="63" t="s">
        <v>347</v>
      </c>
      <c r="E14" s="63" t="s">
        <v>353</v>
      </c>
      <c r="F14" s="63" t="s">
        <v>351</v>
      </c>
      <c r="G14" s="63" t="s">
        <v>426</v>
      </c>
      <c r="H14" s="63" t="s">
        <v>461</v>
      </c>
      <c r="I14" s="348"/>
      <c r="J14" s="348"/>
      <c r="K14" s="63" t="s">
        <v>420</v>
      </c>
      <c r="L14" s="63" t="s">
        <v>413</v>
      </c>
    </row>
    <row r="15" spans="1:23" s="4" customFormat="1" ht="20.100000000000001" customHeight="1">
      <c r="A15" s="531" t="s">
        <v>478</v>
      </c>
      <c r="B15" s="528" t="s">
        <v>479</v>
      </c>
      <c r="C15" s="63" t="s">
        <v>365</v>
      </c>
      <c r="D15" s="63" t="s">
        <v>360</v>
      </c>
      <c r="E15" s="63" t="s">
        <v>408</v>
      </c>
      <c r="F15" s="63" t="s">
        <v>362</v>
      </c>
      <c r="G15" s="63" t="s">
        <v>427</v>
      </c>
      <c r="H15" s="63" t="s">
        <v>480</v>
      </c>
      <c r="I15" s="348"/>
      <c r="J15" s="348"/>
      <c r="K15" s="63" t="s">
        <v>423</v>
      </c>
      <c r="L15" s="63" t="s">
        <v>417</v>
      </c>
    </row>
    <row r="16" spans="1:23" s="4" customFormat="1" ht="20.100000000000001" customHeight="1"/>
    <row r="17" spans="1:22" s="4" customFormat="1" ht="15" customHeight="1">
      <c r="A17" s="280"/>
      <c r="B17" s="28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82"/>
      <c r="N17" s="211"/>
      <c r="O17" s="211"/>
      <c r="P17" s="211"/>
      <c r="Q17" s="211"/>
      <c r="R17" s="211"/>
      <c r="S17" s="211"/>
      <c r="T17" s="211"/>
      <c r="U17" s="211"/>
      <c r="V17" s="211"/>
    </row>
    <row r="18" spans="1:22">
      <c r="A18" s="283" t="s">
        <v>32</v>
      </c>
      <c r="B18" s="25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>
      <c r="A19" s="31"/>
      <c r="B19" s="253"/>
      <c r="C19" s="31"/>
      <c r="D19" s="31"/>
    </row>
    <row r="20" spans="1:22" ht="15.75">
      <c r="A20" s="32" t="s">
        <v>30</v>
      </c>
      <c r="B20" s="253"/>
      <c r="C20" s="31"/>
      <c r="D20" s="31"/>
    </row>
    <row r="21" spans="1:22" ht="6.75" customHeight="1">
      <c r="A21" s="31"/>
      <c r="B21" s="253"/>
      <c r="C21" s="31"/>
      <c r="D21" s="31"/>
    </row>
    <row r="22" spans="1:22" s="44" customFormat="1" ht="15.75">
      <c r="A22" s="41" t="s">
        <v>303</v>
      </c>
      <c r="B22" s="52"/>
      <c r="C22" s="43"/>
      <c r="D22" s="43"/>
      <c r="E22" s="43"/>
      <c r="F22" s="43"/>
      <c r="G22" s="43"/>
      <c r="H22" s="43"/>
      <c r="I22" s="43"/>
      <c r="J22" s="43"/>
      <c r="K22" s="43"/>
      <c r="L22" s="41" t="s">
        <v>306</v>
      </c>
      <c r="M22" s="43"/>
      <c r="N22" s="43"/>
      <c r="O22" s="41"/>
      <c r="R22" s="43"/>
      <c r="S22" s="43"/>
      <c r="T22" s="43"/>
      <c r="U22" s="52"/>
    </row>
    <row r="23" spans="1:22" s="44" customFormat="1" ht="15.75">
      <c r="A23" s="41" t="s">
        <v>299</v>
      </c>
      <c r="B23" s="52"/>
      <c r="C23" s="43"/>
      <c r="D23" s="43"/>
      <c r="E23" s="43"/>
      <c r="F23" s="43"/>
      <c r="G23" s="43"/>
      <c r="H23" s="43"/>
      <c r="I23" s="43"/>
      <c r="J23" s="43"/>
      <c r="K23" s="43"/>
      <c r="L23" s="41" t="s">
        <v>307</v>
      </c>
      <c r="M23" s="43"/>
      <c r="N23" s="43"/>
      <c r="O23" s="41"/>
      <c r="R23" s="43"/>
      <c r="S23" s="43"/>
      <c r="T23" s="43"/>
      <c r="U23" s="52"/>
    </row>
    <row r="24" spans="1:22" s="44" customFormat="1" ht="15.75">
      <c r="A24" s="41" t="s">
        <v>62</v>
      </c>
      <c r="B24" s="52"/>
      <c r="C24" s="43"/>
      <c r="D24" s="43"/>
      <c r="E24" s="43"/>
      <c r="F24" s="41"/>
      <c r="G24" s="43"/>
      <c r="H24" s="41"/>
      <c r="I24" s="41"/>
      <c r="J24" s="41"/>
      <c r="K24" s="43"/>
      <c r="L24" s="41" t="s">
        <v>304</v>
      </c>
      <c r="M24" s="52"/>
      <c r="O24" s="41"/>
      <c r="R24" s="43"/>
      <c r="S24" s="43"/>
      <c r="T24" s="43"/>
      <c r="U24" s="52"/>
    </row>
    <row r="25" spans="1:22" s="44" customFormat="1" ht="15.75">
      <c r="A25" s="41" t="s">
        <v>20</v>
      </c>
      <c r="B25" s="52"/>
      <c r="C25" s="43"/>
      <c r="D25" s="43"/>
      <c r="E25" s="43"/>
      <c r="F25" s="41"/>
      <c r="G25" s="43"/>
      <c r="H25" s="41"/>
      <c r="I25" s="41"/>
      <c r="J25" s="41"/>
      <c r="K25" s="43"/>
      <c r="L25" s="41" t="s">
        <v>305</v>
      </c>
      <c r="M25" s="52"/>
      <c r="O25" s="41"/>
      <c r="R25" s="43"/>
      <c r="S25" s="43"/>
      <c r="T25" s="43"/>
      <c r="U25" s="52"/>
    </row>
    <row r="27" spans="1:22" ht="15.75">
      <c r="A27" s="215" t="s">
        <v>2</v>
      </c>
      <c r="B27" s="254"/>
      <c r="C27" s="16"/>
      <c r="D27" s="16"/>
      <c r="E27" s="25"/>
      <c r="F27" s="5"/>
      <c r="G27" s="25"/>
      <c r="H27" s="5"/>
      <c r="I27" s="5"/>
      <c r="J27" s="5"/>
      <c r="K27" s="25"/>
      <c r="L27" s="5"/>
      <c r="M27" s="20"/>
      <c r="N27" s="21"/>
      <c r="O27" s="9"/>
      <c r="P27" s="9"/>
      <c r="U27" s="18"/>
    </row>
    <row r="28" spans="1:22" ht="5.25" customHeight="1">
      <c r="A28" s="215"/>
      <c r="B28" s="254"/>
      <c r="C28" s="16"/>
      <c r="D28" s="16"/>
      <c r="E28" s="25"/>
      <c r="F28" s="5"/>
      <c r="G28" s="25"/>
      <c r="H28" s="5"/>
      <c r="I28" s="5"/>
      <c r="J28" s="5"/>
      <c r="K28" s="25"/>
      <c r="L28" s="5"/>
      <c r="M28" s="20"/>
      <c r="N28" s="21"/>
      <c r="O28" s="9"/>
      <c r="P28" s="9"/>
      <c r="U28" s="18"/>
    </row>
    <row r="29" spans="1:22" ht="18">
      <c r="A29" s="33" t="s">
        <v>40</v>
      </c>
      <c r="B29" s="254"/>
      <c r="C29" s="16"/>
      <c r="D29" s="16"/>
      <c r="E29" s="25"/>
      <c r="F29" s="7"/>
      <c r="G29" s="25"/>
      <c r="H29" s="7"/>
      <c r="I29" s="7"/>
      <c r="J29" s="7"/>
      <c r="K29" s="25"/>
      <c r="L29" s="7"/>
      <c r="M29" s="23"/>
      <c r="N29" s="6"/>
      <c r="O29" s="6"/>
      <c r="P29" s="6"/>
      <c r="U29" s="18"/>
    </row>
    <row r="30" spans="1:22" ht="4.5" customHeight="1">
      <c r="A30" s="48"/>
      <c r="B30" s="255"/>
      <c r="C30" s="7"/>
      <c r="D30" s="7"/>
      <c r="E30" s="27"/>
      <c r="F30" s="7"/>
      <c r="G30" s="27"/>
      <c r="H30" s="7"/>
      <c r="I30" s="7"/>
      <c r="J30" s="7"/>
      <c r="K30" s="27"/>
      <c r="L30" s="7"/>
      <c r="M30" s="23"/>
      <c r="N30" s="21"/>
      <c r="O30" s="21"/>
      <c r="P30" s="21"/>
      <c r="U30" s="18"/>
    </row>
    <row r="31" spans="1:22" ht="15">
      <c r="A31" s="49" t="s">
        <v>41</v>
      </c>
      <c r="B31" s="255"/>
      <c r="C31" s="7"/>
      <c r="D31" s="7"/>
      <c r="E31" s="27"/>
      <c r="F31" s="8"/>
      <c r="G31" s="27"/>
      <c r="H31" s="8"/>
      <c r="I31" s="8"/>
      <c r="J31" s="8"/>
      <c r="K31" s="27"/>
      <c r="L31" s="8"/>
      <c r="M31" s="22"/>
      <c r="N31" s="21"/>
      <c r="O31" s="21"/>
      <c r="P31" s="21"/>
      <c r="U31" s="18"/>
    </row>
    <row r="32" spans="1:22" ht="15">
      <c r="A32" s="49" t="s">
        <v>38</v>
      </c>
      <c r="B32" s="256"/>
      <c r="C32" s="8"/>
      <c r="D32" s="8"/>
      <c r="E32" s="26"/>
      <c r="G32" s="26"/>
      <c r="K32" s="26"/>
      <c r="M32" s="19"/>
      <c r="U32" s="18"/>
    </row>
    <row r="33" spans="1:21" ht="15">
      <c r="A33" s="49" t="s">
        <v>252</v>
      </c>
      <c r="M33" s="19"/>
      <c r="U33" s="18"/>
    </row>
  </sheetData>
  <customSheetViews>
    <customSheetView guid="{1944FED4-C122-439C-B777-32A9B03BE781}" showPageBreaks="1" showGridLines="0" fitToPage="1" printArea="1" view="pageBreakPreview" topLeftCell="A4">
      <selection activeCell="D13" sqref="D13"/>
      <pageMargins left="0.15" right="0.23" top="0.31" bottom="0.28999999999999998" header="0.14000000000000001" footer="0.14000000000000001"/>
      <pageSetup scale="62" orientation="landscape" r:id="rId1"/>
    </customSheetView>
    <customSheetView guid="{319ECC9D-8532-44B1-B861-16C3520A4C44}" showPageBreaks="1" showGridLines="0" fitToPage="1" printArea="1" view="pageBreakPreview" topLeftCell="A4">
      <selection activeCell="C20" sqref="C20"/>
      <pageMargins left="0.15" right="0.23" top="0.31" bottom="0.28999999999999998" header="0.14000000000000001" footer="0.14000000000000001"/>
      <pageSetup scale="60" orientation="landscape" r:id="rId2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3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4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5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6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7"/>
    </customSheetView>
    <customSheetView guid="{2D64A94D-C66C-4FD3-8201-7F642E1B0F95}" showPageBreaks="1" showGridLines="0" fitToPage="1" printArea="1" view="pageBreakPreview" topLeftCell="A4">
      <selection activeCell="D13" sqref="D13"/>
      <pageMargins left="0.15" right="0.23" top="0.31" bottom="0.28999999999999998" header="0.14000000000000001" footer="0.14000000000000001"/>
      <pageSetup scale="62" orientation="landscape" r:id="rId8"/>
    </customSheetView>
  </customSheetViews>
  <mergeCells count="10">
    <mergeCell ref="A2:O2"/>
    <mergeCell ref="A3:O3"/>
    <mergeCell ref="A4:O4"/>
    <mergeCell ref="G8:H8"/>
    <mergeCell ref="K8:L8"/>
    <mergeCell ref="M6:N6"/>
    <mergeCell ref="A8:A11"/>
    <mergeCell ref="B8:B11"/>
    <mergeCell ref="C8:D8"/>
    <mergeCell ref="E8:F8"/>
  </mergeCells>
  <hyperlinks>
    <hyperlink ref="A6" display="BACK TO MENU" xr:uid="{00000000-0004-0000-0500-000000000000}"/>
  </hyperlinks>
  <pageMargins left="0.15" right="0.23" top="0.31" bottom="0.28999999999999998" header="0.14000000000000001" footer="0.14000000000000001"/>
  <pageSetup scale="62" orientation="landscape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U35"/>
  <sheetViews>
    <sheetView showGridLines="0" view="pageBreakPreview" topLeftCell="A7" zoomScaleSheetLayoutView="100" workbookViewId="0">
      <selection activeCell="L9" sqref="L9"/>
    </sheetView>
  </sheetViews>
  <sheetFormatPr defaultColWidth="9" defaultRowHeight="12.75"/>
  <cols>
    <col min="1" max="1" width="20" style="18" customWidth="1"/>
    <col min="2" max="2" width="12.88671875" style="19" customWidth="1"/>
    <col min="3" max="3" width="9.44140625" style="18" customWidth="1"/>
    <col min="4" max="4" width="9.109375" style="18" customWidth="1"/>
    <col min="5" max="5" width="6.88671875" style="18" customWidth="1"/>
    <col min="6" max="6" width="6.33203125" style="18" customWidth="1"/>
    <col min="7" max="7" width="7" style="18" hidden="1" customWidth="1"/>
    <col min="8" max="9" width="7.109375" style="18" hidden="1" customWidth="1"/>
    <col min="10" max="10" width="6.88671875" style="18" hidden="1" customWidth="1"/>
    <col min="11" max="11" width="6.44140625" style="18" customWidth="1"/>
    <col min="12" max="12" width="7.21875" style="18" customWidth="1"/>
    <col min="13" max="13" width="7.109375" style="18" customWidth="1"/>
    <col min="14" max="14" width="8.109375" style="18" customWidth="1"/>
    <col min="15" max="16" width="7.109375" style="18" customWidth="1"/>
    <col min="17" max="17" width="9.109375" style="18" customWidth="1"/>
    <col min="18" max="18" width="7.109375" style="18" customWidth="1"/>
    <col min="19" max="19" width="7.109375" style="19" customWidth="1"/>
    <col min="20" max="20" width="7.109375" style="18" customWidth="1"/>
    <col min="21" max="16384" width="9" style="18"/>
  </cols>
  <sheetData>
    <row r="2" spans="1:21" s="4" customFormat="1" ht="37.5">
      <c r="A2" s="671" t="s">
        <v>119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10"/>
    </row>
    <row r="3" spans="1:21" s="1" customFormat="1" ht="26.25">
      <c r="A3" s="672" t="s">
        <v>49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</row>
    <row r="4" spans="1:21" s="1" customFormat="1" ht="20.25">
      <c r="A4" s="673" t="s">
        <v>126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</row>
    <row r="5" spans="1:21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7"/>
    </row>
    <row r="6" spans="1:21" s="4" customFormat="1" ht="15">
      <c r="A6" s="54" t="s">
        <v>22</v>
      </c>
      <c r="B6" s="252"/>
      <c r="C6" s="30"/>
      <c r="D6" s="40"/>
      <c r="E6" s="30"/>
      <c r="F6" s="30"/>
      <c r="G6" s="30"/>
      <c r="H6" s="30"/>
      <c r="I6" s="30"/>
      <c r="J6" s="30"/>
      <c r="K6" s="30"/>
      <c r="L6" s="30"/>
      <c r="M6" s="30"/>
      <c r="N6" s="30"/>
      <c r="O6" s="278" t="s">
        <v>91</v>
      </c>
      <c r="P6" s="655">
        <f ca="1">TODAY()</f>
        <v>44398</v>
      </c>
      <c r="Q6" s="655"/>
      <c r="R6" s="227"/>
      <c r="S6" s="261"/>
      <c r="T6" s="141"/>
    </row>
    <row r="7" spans="1:21" s="4" customFormat="1" ht="21" thickBot="1">
      <c r="A7" s="34"/>
      <c r="B7" s="25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1" s="55" customFormat="1" ht="59.25" customHeight="1" thickTop="1">
      <c r="A8" s="676" t="s">
        <v>3</v>
      </c>
      <c r="B8" s="678" t="s">
        <v>10</v>
      </c>
      <c r="C8" s="680" t="s">
        <v>273</v>
      </c>
      <c r="D8" s="681"/>
      <c r="E8" s="682" t="s">
        <v>210</v>
      </c>
      <c r="F8" s="683"/>
      <c r="G8" s="682" t="s">
        <v>211</v>
      </c>
      <c r="H8" s="683"/>
      <c r="I8" s="682" t="s">
        <v>212</v>
      </c>
      <c r="J8" s="683"/>
      <c r="K8" s="674" t="s">
        <v>44</v>
      </c>
      <c r="L8" s="675"/>
      <c r="M8" s="674" t="s">
        <v>116</v>
      </c>
      <c r="N8" s="675"/>
      <c r="O8" s="675" t="s">
        <v>16</v>
      </c>
      <c r="P8" s="675"/>
      <c r="Q8" s="675" t="s">
        <v>15</v>
      </c>
      <c r="R8" s="675"/>
      <c r="S8" s="687" t="s">
        <v>67</v>
      </c>
      <c r="T8" s="688"/>
    </row>
    <row r="9" spans="1:21" s="55" customFormat="1" ht="13.5">
      <c r="A9" s="677"/>
      <c r="B9" s="679"/>
      <c r="C9" s="496" t="s">
        <v>4</v>
      </c>
      <c r="D9" s="496" t="s">
        <v>0</v>
      </c>
      <c r="E9" s="182" t="s">
        <v>4</v>
      </c>
      <c r="F9" s="182" t="s">
        <v>0</v>
      </c>
      <c r="G9" s="182" t="s">
        <v>4</v>
      </c>
      <c r="H9" s="182" t="s">
        <v>0</v>
      </c>
      <c r="I9" s="182" t="s">
        <v>4</v>
      </c>
      <c r="J9" s="182" t="s">
        <v>0</v>
      </c>
      <c r="K9" s="182" t="s">
        <v>4</v>
      </c>
      <c r="L9" s="182" t="s">
        <v>0</v>
      </c>
      <c r="M9" s="182" t="s">
        <v>4</v>
      </c>
      <c r="N9" s="182" t="s">
        <v>0</v>
      </c>
      <c r="O9" s="182" t="s">
        <v>4</v>
      </c>
      <c r="P9" s="182" t="s">
        <v>0</v>
      </c>
      <c r="Q9" s="182" t="s">
        <v>4</v>
      </c>
      <c r="R9" s="182" t="s">
        <v>0</v>
      </c>
      <c r="S9" s="217" t="s">
        <v>4</v>
      </c>
      <c r="T9" s="183" t="s">
        <v>0</v>
      </c>
    </row>
    <row r="10" spans="1:21" s="55" customFormat="1" ht="13.5">
      <c r="A10" s="677"/>
      <c r="B10" s="679"/>
      <c r="C10" s="495" t="s">
        <v>7</v>
      </c>
      <c r="D10" s="495" t="s">
        <v>12</v>
      </c>
      <c r="E10" s="184" t="s">
        <v>8</v>
      </c>
      <c r="F10" s="184" t="s">
        <v>5</v>
      </c>
      <c r="G10" s="184" t="s">
        <v>6</v>
      </c>
      <c r="H10" s="184" t="s">
        <v>11</v>
      </c>
      <c r="I10" s="184" t="s">
        <v>9</v>
      </c>
      <c r="J10" s="184" t="s">
        <v>8</v>
      </c>
      <c r="K10" s="184" t="s">
        <v>12</v>
      </c>
      <c r="L10" s="184" t="s">
        <v>9</v>
      </c>
      <c r="M10" s="184" t="s">
        <v>8</v>
      </c>
      <c r="N10" s="184" t="s">
        <v>6</v>
      </c>
      <c r="O10" s="184" t="s">
        <v>11</v>
      </c>
      <c r="P10" s="184" t="s">
        <v>7</v>
      </c>
      <c r="Q10" s="184" t="s">
        <v>12</v>
      </c>
      <c r="R10" s="184" t="s">
        <v>9</v>
      </c>
      <c r="S10" s="184" t="s">
        <v>5</v>
      </c>
      <c r="T10" s="185" t="s">
        <v>5</v>
      </c>
    </row>
    <row r="11" spans="1:21" s="55" customFormat="1" ht="13.5">
      <c r="A11" s="677"/>
      <c r="B11" s="679"/>
      <c r="C11" s="497">
        <v>0.75</v>
      </c>
      <c r="D11" s="497">
        <v>0.91666666666666663</v>
      </c>
      <c r="E11" s="186">
        <v>0.33333333333333331</v>
      </c>
      <c r="F11" s="186">
        <v>0.58333333333333337</v>
      </c>
      <c r="G11" s="186">
        <v>0.125</v>
      </c>
      <c r="H11" s="186">
        <v>0.20833333333333334</v>
      </c>
      <c r="I11" s="186">
        <v>0.5</v>
      </c>
      <c r="J11" s="186">
        <v>0.5</v>
      </c>
      <c r="K11" s="186">
        <v>0.33333333333333331</v>
      </c>
      <c r="L11" s="186">
        <v>4.1666666666666664E-2</v>
      </c>
      <c r="M11" s="186">
        <v>0.54166666666666663</v>
      </c>
      <c r="N11" s="186">
        <v>0.29166666666666669</v>
      </c>
      <c r="O11" s="187">
        <v>0.54166666666666663</v>
      </c>
      <c r="P11" s="187">
        <v>0.20833333333333334</v>
      </c>
      <c r="Q11" s="187">
        <v>0.79166666666666663</v>
      </c>
      <c r="R11" s="187">
        <v>0.66666666666666663</v>
      </c>
      <c r="S11" s="186">
        <v>0.29166666666666669</v>
      </c>
      <c r="T11" s="188">
        <v>0.70833333333333337</v>
      </c>
    </row>
    <row r="12" spans="1:21" s="509" customFormat="1" ht="20.100000000000001" customHeight="1">
      <c r="A12" s="506" t="s">
        <v>280</v>
      </c>
      <c r="B12" s="508" t="s">
        <v>348</v>
      </c>
      <c r="C12" s="63" t="s">
        <v>341</v>
      </c>
      <c r="D12" s="63" t="s">
        <v>320</v>
      </c>
      <c r="E12" s="504" t="s">
        <v>330</v>
      </c>
      <c r="F12" s="504" t="s">
        <v>309</v>
      </c>
      <c r="G12" s="504">
        <v>44355</v>
      </c>
      <c r="H12" s="504">
        <v>44356</v>
      </c>
      <c r="I12" s="504">
        <v>44360</v>
      </c>
      <c r="J12" s="504">
        <v>44361</v>
      </c>
      <c r="K12" s="504" t="s">
        <v>344</v>
      </c>
      <c r="L12" s="504" t="s">
        <v>324</v>
      </c>
      <c r="M12" s="504" t="s">
        <v>328</v>
      </c>
      <c r="N12" s="504" t="s">
        <v>339</v>
      </c>
      <c r="O12" s="504" t="s">
        <v>314</v>
      </c>
      <c r="P12" s="504" t="s">
        <v>319</v>
      </c>
      <c r="Q12" s="504" t="s">
        <v>325</v>
      </c>
      <c r="R12" s="504" t="s">
        <v>329</v>
      </c>
      <c r="S12" s="504" t="s">
        <v>335</v>
      </c>
      <c r="T12" s="504" t="s">
        <v>340</v>
      </c>
    </row>
    <row r="13" spans="1:21" s="4" customFormat="1" ht="20.100000000000001" customHeight="1">
      <c r="A13" s="534" t="s">
        <v>294</v>
      </c>
      <c r="B13" s="535" t="s">
        <v>349</v>
      </c>
      <c r="C13" s="63" t="s">
        <v>331</v>
      </c>
      <c r="D13" s="63" t="s">
        <v>336</v>
      </c>
      <c r="E13" s="63" t="s">
        <v>316</v>
      </c>
      <c r="F13" s="63" t="s">
        <v>342</v>
      </c>
      <c r="G13" s="63">
        <f t="shared" ref="G13:J13" si="0">G12+7</f>
        <v>44362</v>
      </c>
      <c r="H13" s="63">
        <f t="shared" si="0"/>
        <v>44363</v>
      </c>
      <c r="I13" s="63">
        <f t="shared" si="0"/>
        <v>44367</v>
      </c>
      <c r="J13" s="63">
        <f t="shared" si="0"/>
        <v>44368</v>
      </c>
      <c r="K13" s="63" t="s">
        <v>329</v>
      </c>
      <c r="L13" s="63" t="s">
        <v>335</v>
      </c>
      <c r="M13" s="63" t="s">
        <v>340</v>
      </c>
      <c r="N13" s="63" t="s">
        <v>347</v>
      </c>
      <c r="O13" s="63" t="s">
        <v>353</v>
      </c>
      <c r="P13" s="63" t="s">
        <v>351</v>
      </c>
      <c r="Q13" s="63" t="s">
        <v>354</v>
      </c>
      <c r="R13" s="63" t="s">
        <v>355</v>
      </c>
      <c r="S13" s="63" t="s">
        <v>364</v>
      </c>
      <c r="T13" s="63" t="s">
        <v>358</v>
      </c>
    </row>
    <row r="14" spans="1:21" s="4" customFormat="1" ht="20.100000000000001" customHeight="1">
      <c r="A14" s="506" t="s">
        <v>470</v>
      </c>
      <c r="B14" s="528" t="s">
        <v>471</v>
      </c>
      <c r="C14" s="63" t="s">
        <v>332</v>
      </c>
      <c r="D14" s="63" t="s">
        <v>337</v>
      </c>
      <c r="E14" s="63" t="s">
        <v>317</v>
      </c>
      <c r="F14" s="63" t="s">
        <v>343</v>
      </c>
      <c r="G14" s="63">
        <f t="shared" ref="G14:G17" si="1">G13+7</f>
        <v>44369</v>
      </c>
      <c r="H14" s="63">
        <f t="shared" ref="H14:H17" si="2">H13+7</f>
        <v>44370</v>
      </c>
      <c r="I14" s="63">
        <f t="shared" ref="I14:I17" si="3">I13+7</f>
        <v>44374</v>
      </c>
      <c r="J14" s="63">
        <f t="shared" ref="J14:J17" si="4">J13+7</f>
        <v>44375</v>
      </c>
      <c r="K14" s="63" t="s">
        <v>355</v>
      </c>
      <c r="L14" s="63" t="s">
        <v>364</v>
      </c>
      <c r="M14" s="63" t="s">
        <v>358</v>
      </c>
      <c r="N14" s="63" t="s">
        <v>361</v>
      </c>
      <c r="O14" s="63" t="s">
        <v>369</v>
      </c>
      <c r="P14" s="63" t="s">
        <v>359</v>
      </c>
      <c r="Q14" s="63" t="s">
        <v>365</v>
      </c>
      <c r="R14" s="63" t="s">
        <v>360</v>
      </c>
      <c r="S14" s="63" t="s">
        <v>408</v>
      </c>
      <c r="T14" s="63" t="s">
        <v>362</v>
      </c>
    </row>
    <row r="15" spans="1:21" s="4" customFormat="1" ht="20.100000000000001" customHeight="1">
      <c r="A15" s="531" t="s">
        <v>295</v>
      </c>
      <c r="B15" s="528" t="s">
        <v>472</v>
      </c>
      <c r="C15" s="63" t="s">
        <v>317</v>
      </c>
      <c r="D15" s="63" t="s">
        <v>343</v>
      </c>
      <c r="E15" s="63" t="s">
        <v>327</v>
      </c>
      <c r="F15" s="63" t="s">
        <v>333</v>
      </c>
      <c r="G15" s="63">
        <f t="shared" si="1"/>
        <v>44376</v>
      </c>
      <c r="H15" s="63">
        <f t="shared" si="2"/>
        <v>44377</v>
      </c>
      <c r="I15" s="63">
        <f t="shared" si="3"/>
        <v>44381</v>
      </c>
      <c r="J15" s="63">
        <f t="shared" si="4"/>
        <v>44382</v>
      </c>
      <c r="K15" s="63" t="s">
        <v>407</v>
      </c>
      <c r="L15" s="63" t="s">
        <v>361</v>
      </c>
      <c r="M15" s="63" t="s">
        <v>369</v>
      </c>
      <c r="N15" s="63" t="s">
        <v>371</v>
      </c>
      <c r="O15" s="63" t="s">
        <v>365</v>
      </c>
      <c r="P15" s="63" t="s">
        <v>360</v>
      </c>
      <c r="Q15" s="63" t="s">
        <v>362</v>
      </c>
      <c r="R15" s="63" t="s">
        <v>370</v>
      </c>
      <c r="S15" s="63" t="s">
        <v>363</v>
      </c>
      <c r="T15" s="63" t="s">
        <v>372</v>
      </c>
    </row>
    <row r="16" spans="1:21" s="4" customFormat="1" ht="20.100000000000001" customHeight="1">
      <c r="A16" s="531" t="s">
        <v>296</v>
      </c>
      <c r="B16" s="528" t="s">
        <v>473</v>
      </c>
      <c r="C16" s="63" t="s">
        <v>318</v>
      </c>
      <c r="D16" s="63" t="s">
        <v>344</v>
      </c>
      <c r="E16" s="63" t="s">
        <v>328</v>
      </c>
      <c r="F16" s="63" t="s">
        <v>334</v>
      </c>
      <c r="G16" s="63">
        <f t="shared" si="1"/>
        <v>44383</v>
      </c>
      <c r="H16" s="63">
        <f t="shared" si="2"/>
        <v>44384</v>
      </c>
      <c r="I16" s="63">
        <f t="shared" si="3"/>
        <v>44388</v>
      </c>
      <c r="J16" s="63">
        <f t="shared" si="4"/>
        <v>44389</v>
      </c>
      <c r="K16" s="63" t="s">
        <v>408</v>
      </c>
      <c r="L16" s="63" t="s">
        <v>362</v>
      </c>
      <c r="M16" s="63" t="s">
        <v>370</v>
      </c>
      <c r="N16" s="63" t="s">
        <v>372</v>
      </c>
      <c r="O16" s="63" t="s">
        <v>366</v>
      </c>
      <c r="P16" s="63" t="s">
        <v>409</v>
      </c>
      <c r="Q16" s="63" t="s">
        <v>421</v>
      </c>
      <c r="R16" s="63" t="s">
        <v>410</v>
      </c>
      <c r="S16" s="63" t="s">
        <v>411</v>
      </c>
      <c r="T16" s="63" t="s">
        <v>419</v>
      </c>
    </row>
    <row r="17" spans="1:20" s="4" customFormat="1" ht="20.100000000000001" customHeight="1">
      <c r="A17" s="506" t="s">
        <v>390</v>
      </c>
      <c r="B17" s="508" t="s">
        <v>474</v>
      </c>
      <c r="C17" s="63" t="s">
        <v>319</v>
      </c>
      <c r="D17" s="63" t="s">
        <v>345</v>
      </c>
      <c r="E17" s="63" t="s">
        <v>329</v>
      </c>
      <c r="F17" s="63" t="s">
        <v>335</v>
      </c>
      <c r="G17" s="63">
        <f t="shared" si="1"/>
        <v>44390</v>
      </c>
      <c r="H17" s="63">
        <f t="shared" si="2"/>
        <v>44391</v>
      </c>
      <c r="I17" s="63">
        <f t="shared" si="3"/>
        <v>44395</v>
      </c>
      <c r="J17" s="63">
        <f t="shared" si="4"/>
        <v>44396</v>
      </c>
      <c r="K17" s="63" t="s">
        <v>460</v>
      </c>
      <c r="L17" s="63" t="s">
        <v>421</v>
      </c>
      <c r="M17" s="63" t="s">
        <v>410</v>
      </c>
      <c r="N17" s="63" t="s">
        <v>419</v>
      </c>
      <c r="O17" s="63" t="s">
        <v>426</v>
      </c>
      <c r="P17" s="63" t="s">
        <v>412</v>
      </c>
      <c r="Q17" s="63" t="s">
        <v>420</v>
      </c>
      <c r="R17" s="63" t="s">
        <v>437</v>
      </c>
      <c r="S17" s="63" t="s">
        <v>413</v>
      </c>
      <c r="T17" s="63" t="s">
        <v>443</v>
      </c>
    </row>
    <row r="18" spans="1:20" s="4" customFormat="1" ht="20.100000000000001" customHeight="1"/>
    <row r="19" spans="1:20" s="4" customFormat="1" ht="15" customHeight="1">
      <c r="A19" s="280"/>
      <c r="B19" s="281"/>
      <c r="C19" s="211"/>
      <c r="D19" s="211"/>
      <c r="E19" s="211"/>
      <c r="F19" s="211"/>
      <c r="G19" s="211"/>
      <c r="H19" s="211"/>
      <c r="I19" s="211"/>
      <c r="J19" s="211"/>
      <c r="K19" s="282"/>
      <c r="L19" s="211"/>
      <c r="M19" s="211"/>
      <c r="N19" s="211"/>
      <c r="O19" s="211"/>
      <c r="P19" s="211"/>
      <c r="Q19" s="211"/>
      <c r="R19" s="211"/>
      <c r="S19" s="211"/>
      <c r="T19" s="211"/>
    </row>
    <row r="20" spans="1:20">
      <c r="A20" s="283" t="s">
        <v>32</v>
      </c>
      <c r="B20" s="25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>
      <c r="A21" s="31"/>
      <c r="B21" s="253"/>
      <c r="C21" s="31"/>
      <c r="D21" s="31"/>
    </row>
    <row r="22" spans="1:20" ht="15.75">
      <c r="A22" s="32" t="s">
        <v>30</v>
      </c>
      <c r="B22" s="253"/>
      <c r="C22" s="31"/>
      <c r="D22" s="31"/>
    </row>
    <row r="23" spans="1:20" ht="6.75" customHeight="1">
      <c r="A23" s="31"/>
      <c r="B23" s="253"/>
      <c r="C23" s="31"/>
      <c r="D23" s="31"/>
    </row>
    <row r="24" spans="1:20" s="44" customFormat="1" ht="15.75">
      <c r="A24" s="41" t="s">
        <v>250</v>
      </c>
      <c r="B24" s="52"/>
      <c r="C24" s="43"/>
      <c r="D24" s="43"/>
      <c r="E24" s="43"/>
      <c r="F24" s="43"/>
      <c r="G24" s="43"/>
      <c r="H24" s="43"/>
      <c r="I24" s="43"/>
      <c r="J24" s="43"/>
      <c r="K24" s="43"/>
      <c r="L24" s="43"/>
      <c r="N24" s="41" t="s">
        <v>232</v>
      </c>
      <c r="P24" s="43"/>
      <c r="Q24" s="43"/>
      <c r="R24" s="43"/>
      <c r="S24" s="52"/>
    </row>
    <row r="25" spans="1:20" s="44" customFormat="1" ht="15.75">
      <c r="A25" s="41" t="s">
        <v>261</v>
      </c>
      <c r="B25" s="52"/>
      <c r="C25" s="43"/>
      <c r="D25" s="43"/>
      <c r="E25" s="43"/>
      <c r="F25" s="43"/>
      <c r="G25" s="43"/>
      <c r="H25" s="43"/>
      <c r="I25" s="43"/>
      <c r="J25" s="43"/>
      <c r="K25" s="43"/>
      <c r="L25" s="43"/>
      <c r="N25" s="41" t="s">
        <v>233</v>
      </c>
      <c r="P25" s="43"/>
      <c r="Q25" s="43"/>
      <c r="R25" s="43"/>
      <c r="S25" s="52"/>
    </row>
    <row r="26" spans="1:20" s="44" customFormat="1" ht="15.75">
      <c r="A26" s="41" t="s">
        <v>62</v>
      </c>
      <c r="B26" s="52"/>
      <c r="C26" s="43"/>
      <c r="D26" s="43"/>
      <c r="E26" s="43"/>
      <c r="F26" s="41"/>
      <c r="G26" s="43"/>
      <c r="H26" s="41"/>
      <c r="I26" s="43"/>
      <c r="J26" s="41"/>
      <c r="K26" s="52"/>
      <c r="N26" s="41" t="s">
        <v>234</v>
      </c>
      <c r="P26" s="43"/>
      <c r="Q26" s="43"/>
      <c r="R26" s="43"/>
      <c r="S26" s="52"/>
    </row>
    <row r="27" spans="1:20" s="44" customFormat="1" ht="15.75">
      <c r="A27" s="41" t="s">
        <v>20</v>
      </c>
      <c r="B27" s="52"/>
      <c r="C27" s="43"/>
      <c r="D27" s="43"/>
      <c r="E27" s="43"/>
      <c r="F27" s="41"/>
      <c r="G27" s="43"/>
      <c r="H27" s="41"/>
      <c r="I27" s="43"/>
      <c r="J27" s="41"/>
      <c r="K27" s="52"/>
      <c r="N27" s="41" t="s">
        <v>83</v>
      </c>
      <c r="P27" s="43"/>
      <c r="Q27" s="43"/>
      <c r="R27" s="43"/>
      <c r="S27" s="52"/>
    </row>
    <row r="29" spans="1:20" ht="15.75">
      <c r="A29" s="215" t="s">
        <v>2</v>
      </c>
      <c r="B29" s="254"/>
      <c r="C29" s="16"/>
      <c r="D29" s="16"/>
      <c r="E29" s="25"/>
      <c r="F29" s="5"/>
      <c r="G29" s="25"/>
      <c r="H29" s="5"/>
      <c r="I29" s="25"/>
      <c r="J29" s="5"/>
      <c r="K29" s="20"/>
      <c r="L29" s="21"/>
      <c r="M29" s="9"/>
      <c r="N29" s="9"/>
      <c r="S29" s="18"/>
    </row>
    <row r="30" spans="1:20" ht="5.25" customHeight="1">
      <c r="A30" s="215"/>
      <c r="B30" s="254"/>
      <c r="C30" s="16"/>
      <c r="D30" s="16"/>
      <c r="E30" s="25"/>
      <c r="F30" s="5"/>
      <c r="G30" s="25"/>
      <c r="H30" s="5"/>
      <c r="I30" s="25"/>
      <c r="J30" s="5"/>
      <c r="K30" s="20"/>
      <c r="L30" s="21"/>
      <c r="M30" s="9"/>
      <c r="N30" s="9"/>
      <c r="S30" s="18"/>
    </row>
    <row r="31" spans="1:20" ht="18">
      <c r="A31" s="33" t="s">
        <v>40</v>
      </c>
      <c r="B31" s="254"/>
      <c r="C31" s="16"/>
      <c r="D31" s="16"/>
      <c r="E31" s="25"/>
      <c r="F31" s="7"/>
      <c r="G31" s="25"/>
      <c r="H31" s="7"/>
      <c r="I31" s="25"/>
      <c r="J31" s="7"/>
      <c r="K31" s="23"/>
      <c r="L31" s="6"/>
      <c r="M31" s="6"/>
      <c r="N31" s="6"/>
      <c r="S31" s="18"/>
    </row>
    <row r="32" spans="1:20" ht="4.5" customHeight="1">
      <c r="A32" s="48"/>
      <c r="B32" s="255"/>
      <c r="C32" s="7"/>
      <c r="D32" s="7"/>
      <c r="E32" s="27"/>
      <c r="F32" s="7"/>
      <c r="G32" s="27"/>
      <c r="H32" s="7"/>
      <c r="I32" s="27"/>
      <c r="J32" s="7"/>
      <c r="K32" s="23"/>
      <c r="L32" s="21"/>
      <c r="M32" s="21"/>
      <c r="N32" s="21"/>
      <c r="S32" s="18"/>
    </row>
    <row r="33" spans="1:19" ht="15">
      <c r="A33" s="49" t="s">
        <v>41</v>
      </c>
      <c r="B33" s="255"/>
      <c r="C33" s="7"/>
      <c r="D33" s="7"/>
      <c r="E33" s="27"/>
      <c r="F33" s="8"/>
      <c r="G33" s="27"/>
      <c r="H33" s="8"/>
      <c r="I33" s="27"/>
      <c r="J33" s="8"/>
      <c r="K33" s="22"/>
      <c r="L33" s="21"/>
      <c r="M33" s="21"/>
      <c r="N33" s="21"/>
      <c r="S33" s="18"/>
    </row>
    <row r="34" spans="1:19" ht="15">
      <c r="A34" s="49" t="s">
        <v>38</v>
      </c>
      <c r="B34" s="256"/>
      <c r="C34" s="8"/>
      <c r="D34" s="8"/>
      <c r="E34" s="26"/>
      <c r="G34" s="26"/>
      <c r="I34" s="26"/>
      <c r="K34" s="19"/>
      <c r="S34" s="18"/>
    </row>
    <row r="35" spans="1:19" ht="15">
      <c r="A35" s="49" t="s">
        <v>252</v>
      </c>
      <c r="K35" s="19"/>
      <c r="S35" s="18"/>
    </row>
  </sheetData>
  <customSheetViews>
    <customSheetView guid="{1944FED4-C122-439C-B777-32A9B03BE781}" showPageBreaks="1" showGridLines="0" fitToPage="1" hiddenColumns="1" view="pageBreakPreview" topLeftCell="A7">
      <selection activeCell="L9" sqref="L9"/>
      <pageMargins left="0.15" right="0.23" top="0.31" bottom="0.28999999999999998" header="0.14000000000000001" footer="0.14000000000000001"/>
      <pageSetup scale="82" orientation="landscape" r:id="rId1"/>
    </customSheetView>
    <customSheetView guid="{319ECC9D-8532-44B1-B861-16C3520A4C44}" showPageBreaks="1" showGridLines="0" fitToPage="1" hiddenColumns="1" view="pageBreakPreview" topLeftCell="A7">
      <selection activeCell="L9" sqref="L9"/>
      <pageMargins left="0.15" right="0.23" top="0.31" bottom="0.28999999999999998" header="0.14000000000000001" footer="0.14000000000000001"/>
      <pageSetup scale="78" orientation="landscape" r:id="rId2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3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4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5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6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7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8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9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0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1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2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3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4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5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6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7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8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9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20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1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22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23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4"/>
    </customSheetView>
    <customSheetView guid="{2D64A94D-C66C-4FD3-8201-7F642E1B0F95}" showPageBreaks="1" showGridLines="0" fitToPage="1" hiddenColumns="1" view="pageBreakPreview" topLeftCell="A13">
      <selection activeCell="L9" sqref="L9"/>
      <pageMargins left="0.15" right="0.23" top="0.31" bottom="0.28999999999999998" header="0.14000000000000001" footer="0.14000000000000001"/>
      <pageSetup scale="82" orientation="landscape" r:id="rId25"/>
    </customSheetView>
  </customSheetViews>
  <mergeCells count="15">
    <mergeCell ref="A2:T2"/>
    <mergeCell ref="A3:T3"/>
    <mergeCell ref="A4:T4"/>
    <mergeCell ref="S8:T8"/>
    <mergeCell ref="A8:A11"/>
    <mergeCell ref="I8:J8"/>
    <mergeCell ref="B8:B11"/>
    <mergeCell ref="C8:D8"/>
    <mergeCell ref="G8:H8"/>
    <mergeCell ref="E8:F8"/>
    <mergeCell ref="Q8:R8"/>
    <mergeCell ref="P6:Q6"/>
    <mergeCell ref="K8:L8"/>
    <mergeCell ref="M8:N8"/>
    <mergeCell ref="O8:P8"/>
  </mergeCells>
  <hyperlinks>
    <hyperlink ref="A6" display="BACK TO MENU" xr:uid="{00000000-0004-0000-0600-000000000000}"/>
  </hyperlinks>
  <pageMargins left="0.15" right="0.23" top="0.31" bottom="0.28999999999999998" header="0.14000000000000001" footer="0.14000000000000001"/>
  <pageSetup scale="82" orientation="landscape" r:id="rId26"/>
  <drawing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S36"/>
  <sheetViews>
    <sheetView showGridLines="0" view="pageBreakPreview" topLeftCell="A7" zoomScaleSheetLayoutView="100" workbookViewId="0">
      <selection activeCell="A14" sqref="A14:B19"/>
    </sheetView>
  </sheetViews>
  <sheetFormatPr defaultColWidth="9" defaultRowHeight="12.75"/>
  <cols>
    <col min="1" max="1" width="23" style="18" customWidth="1"/>
    <col min="2" max="2" width="11.109375" style="19" customWidth="1"/>
    <col min="3" max="17" width="7.6640625" style="18" customWidth="1"/>
    <col min="18" max="18" width="9" style="18" bestFit="1" customWidth="1"/>
    <col min="19" max="16384" width="9" style="18"/>
  </cols>
  <sheetData>
    <row r="2" spans="1:19" s="4" customFormat="1" ht="37.5">
      <c r="A2" s="671" t="s">
        <v>119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10"/>
    </row>
    <row r="3" spans="1:19" s="1" customFormat="1" ht="26.25">
      <c r="A3" s="672" t="s">
        <v>120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</row>
    <row r="4" spans="1:19" s="1" customFormat="1" ht="20.25">
      <c r="A4" s="673" t="s">
        <v>121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</row>
    <row r="5" spans="1:19" s="3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s="4" customFormat="1" ht="15">
      <c r="A6" s="54" t="s">
        <v>22</v>
      </c>
      <c r="B6" s="252"/>
      <c r="C6" s="30"/>
      <c r="D6" s="4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278" t="s">
        <v>91</v>
      </c>
      <c r="R6" s="279">
        <f ca="1">TODAY()</f>
        <v>44398</v>
      </c>
    </row>
    <row r="7" spans="1:19" s="4" customFormat="1" ht="21" thickBot="1">
      <c r="A7" s="34"/>
      <c r="B7" s="25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9" s="55" customFormat="1" ht="59.25" customHeight="1" thickTop="1">
      <c r="A8" s="676" t="s">
        <v>3</v>
      </c>
      <c r="B8" s="678" t="s">
        <v>10</v>
      </c>
      <c r="C8" s="680" t="s">
        <v>209</v>
      </c>
      <c r="D8" s="681"/>
      <c r="E8" s="682" t="s">
        <v>205</v>
      </c>
      <c r="F8" s="683"/>
      <c r="G8" s="682" t="s">
        <v>206</v>
      </c>
      <c r="H8" s="683"/>
      <c r="I8" s="689" t="s">
        <v>207</v>
      </c>
      <c r="J8" s="690"/>
      <c r="K8" s="682" t="s">
        <v>208</v>
      </c>
      <c r="L8" s="683"/>
      <c r="M8" s="674" t="s">
        <v>127</v>
      </c>
      <c r="N8" s="675"/>
      <c r="O8" s="674" t="s">
        <v>15</v>
      </c>
      <c r="P8" s="675"/>
      <c r="Q8" s="675" t="s">
        <v>67</v>
      </c>
      <c r="R8" s="675"/>
    </row>
    <row r="9" spans="1:19" s="55" customFormat="1" ht="13.5">
      <c r="A9" s="677"/>
      <c r="B9" s="679"/>
      <c r="C9" s="182" t="s">
        <v>4</v>
      </c>
      <c r="D9" s="182" t="s">
        <v>0</v>
      </c>
      <c r="E9" s="182" t="s">
        <v>4</v>
      </c>
      <c r="F9" s="182" t="s">
        <v>0</v>
      </c>
      <c r="G9" s="182" t="s">
        <v>4</v>
      </c>
      <c r="H9" s="182" t="s">
        <v>0</v>
      </c>
      <c r="I9" s="313" t="s">
        <v>4</v>
      </c>
      <c r="J9" s="313" t="s">
        <v>0</v>
      </c>
      <c r="K9" s="182" t="s">
        <v>4</v>
      </c>
      <c r="L9" s="182" t="s">
        <v>0</v>
      </c>
      <c r="M9" s="182" t="s">
        <v>4</v>
      </c>
      <c r="N9" s="182" t="s">
        <v>0</v>
      </c>
      <c r="O9" s="182" t="s">
        <v>4</v>
      </c>
      <c r="P9" s="182" t="s">
        <v>0</v>
      </c>
      <c r="Q9" s="182" t="s">
        <v>4</v>
      </c>
      <c r="R9" s="182" t="s">
        <v>0</v>
      </c>
    </row>
    <row r="10" spans="1:19" s="55" customFormat="1" ht="13.5">
      <c r="A10" s="677"/>
      <c r="B10" s="679"/>
      <c r="C10" s="184" t="s">
        <v>9</v>
      </c>
      <c r="D10" s="184" t="s">
        <v>8</v>
      </c>
      <c r="E10" s="184" t="s">
        <v>11</v>
      </c>
      <c r="F10" s="184" t="s">
        <v>7</v>
      </c>
      <c r="G10" s="184" t="s">
        <v>7</v>
      </c>
      <c r="H10" s="184" t="s">
        <v>9</v>
      </c>
      <c r="I10" s="313" t="s">
        <v>9</v>
      </c>
      <c r="J10" s="313" t="s">
        <v>8</v>
      </c>
      <c r="K10" s="184" t="s">
        <v>6</v>
      </c>
      <c r="L10" s="184" t="s">
        <v>11</v>
      </c>
      <c r="M10" s="184" t="s">
        <v>9</v>
      </c>
      <c r="N10" s="184" t="s">
        <v>6</v>
      </c>
      <c r="O10" s="184" t="s">
        <v>7</v>
      </c>
      <c r="P10" s="184" t="s">
        <v>12</v>
      </c>
      <c r="Q10" s="184" t="s">
        <v>9</v>
      </c>
      <c r="R10" s="184" t="s">
        <v>8</v>
      </c>
    </row>
    <row r="11" spans="1:19" s="55" customFormat="1" ht="14.25" thickBot="1">
      <c r="A11" s="677"/>
      <c r="B11" s="679"/>
      <c r="C11" s="186">
        <v>0.41666666666666669</v>
      </c>
      <c r="D11" s="186">
        <v>0.41666666666666669</v>
      </c>
      <c r="E11" s="186">
        <v>0.33333333333333331</v>
      </c>
      <c r="F11" s="186">
        <v>0.41666666666666669</v>
      </c>
      <c r="G11" s="186">
        <v>0.91666666666666663</v>
      </c>
      <c r="H11" s="186">
        <v>0.25</v>
      </c>
      <c r="I11" s="314">
        <v>0.95833333333333337</v>
      </c>
      <c r="J11" s="314">
        <v>0.75</v>
      </c>
      <c r="K11" s="186">
        <v>0.16666666666666666</v>
      </c>
      <c r="L11" s="186">
        <v>0.125</v>
      </c>
      <c r="M11" s="186">
        <v>0.54166666666666663</v>
      </c>
      <c r="N11" s="186">
        <v>0.25</v>
      </c>
      <c r="O11" s="186">
        <v>0.33333333333333331</v>
      </c>
      <c r="P11" s="186">
        <v>0.875</v>
      </c>
      <c r="Q11" s="186">
        <v>0.45833333333333331</v>
      </c>
      <c r="R11" s="187">
        <v>0.91666666666666663</v>
      </c>
    </row>
    <row r="12" spans="1:19" s="509" customFormat="1" ht="20.100000000000001" customHeight="1">
      <c r="A12" s="536" t="s">
        <v>138</v>
      </c>
      <c r="B12" s="537" t="s">
        <v>356</v>
      </c>
      <c r="C12" s="365" t="s">
        <v>350</v>
      </c>
      <c r="D12" s="365" t="s">
        <v>321</v>
      </c>
      <c r="E12" s="365" t="s">
        <v>331</v>
      </c>
      <c r="F12" s="365" t="s">
        <v>336</v>
      </c>
      <c r="G12" s="365" t="s">
        <v>336</v>
      </c>
      <c r="H12" s="365" t="s">
        <v>316</v>
      </c>
      <c r="I12" s="365" t="s">
        <v>316</v>
      </c>
      <c r="J12" s="365" t="s">
        <v>342</v>
      </c>
      <c r="K12" s="365" t="s">
        <v>322</v>
      </c>
      <c r="L12" s="365" t="s">
        <v>326</v>
      </c>
      <c r="M12" s="365" t="s">
        <v>353</v>
      </c>
      <c r="N12" s="365" t="s">
        <v>354</v>
      </c>
      <c r="O12" s="365" t="s">
        <v>364</v>
      </c>
      <c r="P12" s="365" t="s">
        <v>407</v>
      </c>
      <c r="Q12" s="365" t="s">
        <v>407</v>
      </c>
      <c r="R12" s="365" t="s">
        <v>369</v>
      </c>
    </row>
    <row r="13" spans="1:19" s="4" customFormat="1" ht="20.100000000000001" customHeight="1">
      <c r="A13" s="506" t="s">
        <v>357</v>
      </c>
      <c r="B13" s="537" t="s">
        <v>267</v>
      </c>
      <c r="C13" s="365" t="s">
        <v>322</v>
      </c>
      <c r="D13" s="365" t="s">
        <v>326</v>
      </c>
      <c r="E13" s="365" t="s">
        <v>312</v>
      </c>
      <c r="F13" s="365" t="s">
        <v>317</v>
      </c>
      <c r="G13" s="365" t="s">
        <v>317</v>
      </c>
      <c r="H13" s="365" t="s">
        <v>343</v>
      </c>
      <c r="I13" s="365" t="s">
        <v>323</v>
      </c>
      <c r="J13" s="365" t="s">
        <v>327</v>
      </c>
      <c r="K13" s="365" t="s">
        <v>333</v>
      </c>
      <c r="L13" s="365" t="s">
        <v>338</v>
      </c>
      <c r="M13" s="365" t="s">
        <v>369</v>
      </c>
      <c r="N13" s="365" t="s">
        <v>365</v>
      </c>
      <c r="O13" s="365" t="s">
        <v>408</v>
      </c>
      <c r="P13" s="365" t="s">
        <v>370</v>
      </c>
      <c r="Q13" s="365" t="s">
        <v>370</v>
      </c>
      <c r="R13" s="365" t="s">
        <v>372</v>
      </c>
    </row>
    <row r="14" spans="1:19" s="4" customFormat="1" ht="20.100000000000001" customHeight="1">
      <c r="A14" s="538" t="s">
        <v>399</v>
      </c>
      <c r="B14" s="538" t="s">
        <v>400</v>
      </c>
      <c r="C14" s="365"/>
      <c r="D14" s="365"/>
      <c r="E14" s="365" t="s">
        <v>334</v>
      </c>
      <c r="F14" s="365" t="s">
        <v>339</v>
      </c>
      <c r="G14" s="365" t="s">
        <v>339</v>
      </c>
      <c r="H14" s="365" t="s">
        <v>314</v>
      </c>
      <c r="I14" s="365" t="s">
        <v>319</v>
      </c>
      <c r="J14" s="365" t="s">
        <v>345</v>
      </c>
      <c r="K14" s="365" t="s">
        <v>325</v>
      </c>
      <c r="L14" s="365" t="s">
        <v>329</v>
      </c>
      <c r="M14" s="365" t="s">
        <v>409</v>
      </c>
      <c r="N14" s="365" t="s">
        <v>410</v>
      </c>
      <c r="O14" s="365" t="s">
        <v>419</v>
      </c>
      <c r="P14" s="365" t="s">
        <v>412</v>
      </c>
      <c r="Q14" s="365" t="s">
        <v>407</v>
      </c>
      <c r="R14" s="365" t="s">
        <v>369</v>
      </c>
    </row>
    <row r="15" spans="1:19" s="4" customFormat="1" ht="20.100000000000001" customHeight="1">
      <c r="A15" s="506" t="s">
        <v>401</v>
      </c>
      <c r="B15" s="537" t="s">
        <v>402</v>
      </c>
      <c r="C15" s="365"/>
      <c r="D15" s="365"/>
      <c r="E15" s="365" t="s">
        <v>314</v>
      </c>
      <c r="F15" s="365" t="s">
        <v>319</v>
      </c>
      <c r="G15" s="365" t="s">
        <v>319</v>
      </c>
      <c r="H15" s="365" t="s">
        <v>345</v>
      </c>
      <c r="I15" s="365" t="s">
        <v>325</v>
      </c>
      <c r="J15" s="365" t="s">
        <v>329</v>
      </c>
      <c r="K15" s="365" t="s">
        <v>335</v>
      </c>
      <c r="L15" s="365" t="s">
        <v>340</v>
      </c>
      <c r="M15" s="365" t="s">
        <v>411</v>
      </c>
      <c r="N15" s="365" t="s">
        <v>412</v>
      </c>
      <c r="O15" s="365" t="s">
        <v>420</v>
      </c>
      <c r="P15" s="365" t="s">
        <v>413</v>
      </c>
      <c r="Q15" s="365" t="s">
        <v>370</v>
      </c>
      <c r="R15" s="365" t="s">
        <v>372</v>
      </c>
    </row>
    <row r="16" spans="1:19" s="4" customFormat="1" ht="20.100000000000001" customHeight="1">
      <c r="A16" s="536" t="s">
        <v>403</v>
      </c>
      <c r="B16" s="537" t="s">
        <v>404</v>
      </c>
      <c r="C16" s="365"/>
      <c r="D16" s="365"/>
      <c r="E16" s="365" t="s">
        <v>319</v>
      </c>
      <c r="F16" s="365" t="s">
        <v>345</v>
      </c>
      <c r="G16" s="365" t="s">
        <v>345</v>
      </c>
      <c r="H16" s="365" t="s">
        <v>325</v>
      </c>
      <c r="I16" s="365" t="s">
        <v>329</v>
      </c>
      <c r="J16" s="365" t="s">
        <v>335</v>
      </c>
      <c r="K16" s="365" t="s">
        <v>340</v>
      </c>
      <c r="L16" s="365" t="s">
        <v>346</v>
      </c>
      <c r="M16" s="365" t="s">
        <v>363</v>
      </c>
      <c r="N16" s="365" t="s">
        <v>409</v>
      </c>
      <c r="O16" s="365" t="s">
        <v>421</v>
      </c>
      <c r="P16" s="365" t="s">
        <v>411</v>
      </c>
      <c r="Q16" s="365" t="s">
        <v>411</v>
      </c>
      <c r="R16" s="365" t="s">
        <v>426</v>
      </c>
    </row>
    <row r="17" spans="1:18" s="344" customFormat="1" ht="20.100000000000001" customHeight="1">
      <c r="A17" s="506" t="s">
        <v>285</v>
      </c>
      <c r="B17" s="537" t="s">
        <v>405</v>
      </c>
      <c r="C17" s="365"/>
      <c r="D17" s="365"/>
      <c r="E17" s="365" t="s">
        <v>352</v>
      </c>
      <c r="F17" s="365" t="s">
        <v>354</v>
      </c>
      <c r="G17" s="365" t="s">
        <v>354</v>
      </c>
      <c r="H17" s="365" t="s">
        <v>355</v>
      </c>
      <c r="I17" s="365" t="s">
        <v>364</v>
      </c>
      <c r="J17" s="365" t="s">
        <v>358</v>
      </c>
      <c r="K17" s="365" t="s">
        <v>407</v>
      </c>
      <c r="L17" s="365" t="s">
        <v>361</v>
      </c>
      <c r="M17" s="365" t="s">
        <v>413</v>
      </c>
      <c r="N17" s="365" t="s">
        <v>414</v>
      </c>
      <c r="O17" s="365" t="s">
        <v>422</v>
      </c>
      <c r="P17" s="365" t="s">
        <v>415</v>
      </c>
      <c r="Q17" s="365" t="s">
        <v>415</v>
      </c>
      <c r="R17" s="365" t="s">
        <v>427</v>
      </c>
    </row>
    <row r="18" spans="1:18" s="4" customFormat="1" ht="20.100000000000001" customHeight="1">
      <c r="A18" s="538" t="s">
        <v>286</v>
      </c>
      <c r="B18" s="538" t="s">
        <v>406</v>
      </c>
      <c r="C18" s="365"/>
      <c r="D18" s="365"/>
      <c r="E18" s="365" t="s">
        <v>364</v>
      </c>
      <c r="F18" s="365" t="s">
        <v>358</v>
      </c>
      <c r="G18" s="365" t="s">
        <v>358</v>
      </c>
      <c r="H18" s="365" t="s">
        <v>407</v>
      </c>
      <c r="I18" s="365" t="s">
        <v>361</v>
      </c>
      <c r="J18" s="365" t="s">
        <v>369</v>
      </c>
      <c r="K18" s="365" t="s">
        <v>359</v>
      </c>
      <c r="L18" s="365" t="s">
        <v>371</v>
      </c>
      <c r="M18" s="365" t="s">
        <v>415</v>
      </c>
      <c r="N18" s="365" t="s">
        <v>416</v>
      </c>
      <c r="O18" s="365" t="s">
        <v>423</v>
      </c>
      <c r="P18" s="365" t="s">
        <v>417</v>
      </c>
      <c r="Q18" s="365" t="s">
        <v>417</v>
      </c>
      <c r="R18" s="365" t="s">
        <v>428</v>
      </c>
    </row>
    <row r="19" spans="1:18" s="4" customFormat="1" ht="20.100000000000001" customHeight="1">
      <c r="A19" s="506" t="s">
        <v>135</v>
      </c>
      <c r="B19" s="537" t="s">
        <v>405</v>
      </c>
      <c r="C19" s="365"/>
      <c r="D19" s="365"/>
      <c r="E19" s="365" t="s">
        <v>365</v>
      </c>
      <c r="F19" s="365" t="s">
        <v>360</v>
      </c>
      <c r="G19" s="365" t="s">
        <v>360</v>
      </c>
      <c r="H19" s="365" t="s">
        <v>408</v>
      </c>
      <c r="I19" s="365" t="s">
        <v>362</v>
      </c>
      <c r="J19" s="365" t="s">
        <v>370</v>
      </c>
      <c r="K19" s="365" t="s">
        <v>363</v>
      </c>
      <c r="L19" s="365" t="s">
        <v>372</v>
      </c>
      <c r="M19" s="365" t="s">
        <v>417</v>
      </c>
      <c r="N19" s="365" t="s">
        <v>418</v>
      </c>
      <c r="O19" s="365" t="s">
        <v>424</v>
      </c>
      <c r="P19" s="365" t="s">
        <v>425</v>
      </c>
      <c r="Q19" s="365" t="s">
        <v>425</v>
      </c>
      <c r="R19" s="365" t="s">
        <v>429</v>
      </c>
    </row>
    <row r="20" spans="1:18" s="4" customFormat="1" ht="15" customHeight="1">
      <c r="A20" s="280"/>
      <c r="B20" s="28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82"/>
      <c r="N20" s="211"/>
      <c r="O20" s="211"/>
      <c r="P20" s="211"/>
      <c r="Q20" s="211"/>
      <c r="R20" s="211"/>
    </row>
    <row r="21" spans="1:18" ht="18.75" customHeight="1">
      <c r="A21" s="283" t="s">
        <v>32</v>
      </c>
      <c r="B21" s="25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9"/>
      <c r="P21" s="30"/>
      <c r="Q21" s="30"/>
      <c r="R21" s="30"/>
    </row>
    <row r="22" spans="1:18">
      <c r="A22" s="31"/>
      <c r="B22" s="253"/>
      <c r="C22" s="31"/>
      <c r="D22" s="31"/>
    </row>
    <row r="23" spans="1:18" ht="15.75">
      <c r="A23" s="32" t="s">
        <v>30</v>
      </c>
      <c r="B23" s="253"/>
      <c r="C23" s="31"/>
      <c r="D23" s="31"/>
    </row>
    <row r="24" spans="1:18" ht="6.75" customHeight="1">
      <c r="A24" s="31"/>
      <c r="B24" s="253"/>
      <c r="C24" s="31"/>
      <c r="D24" s="31"/>
    </row>
    <row r="25" spans="1:18" s="44" customFormat="1" ht="15.75">
      <c r="A25" s="41" t="s">
        <v>248</v>
      </c>
      <c r="B25" s="5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1" t="s">
        <v>245</v>
      </c>
      <c r="R25" s="43"/>
    </row>
    <row r="26" spans="1:18" s="44" customFormat="1" ht="15.75">
      <c r="A26" s="41" t="s">
        <v>124</v>
      </c>
      <c r="B26" s="5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1" t="s">
        <v>246</v>
      </c>
      <c r="R26" s="43"/>
    </row>
    <row r="27" spans="1:18" s="44" customFormat="1" ht="15.75">
      <c r="A27" s="41" t="s">
        <v>62</v>
      </c>
      <c r="B27" s="52"/>
      <c r="C27" s="43"/>
      <c r="D27" s="43"/>
      <c r="E27" s="43"/>
      <c r="F27" s="41"/>
      <c r="G27" s="43"/>
      <c r="H27" s="41"/>
      <c r="I27" s="41"/>
      <c r="J27" s="41"/>
      <c r="K27" s="43"/>
      <c r="L27" s="41"/>
      <c r="M27" s="52"/>
      <c r="O27" s="41" t="s">
        <v>251</v>
      </c>
      <c r="R27" s="43"/>
    </row>
    <row r="28" spans="1:18" s="44" customFormat="1" ht="15.75">
      <c r="A28" s="41" t="s">
        <v>20</v>
      </c>
      <c r="B28" s="52"/>
      <c r="C28" s="43"/>
      <c r="D28" s="43"/>
      <c r="E28" s="43"/>
      <c r="F28" s="41"/>
      <c r="G28" s="43"/>
      <c r="H28" s="41"/>
      <c r="I28" s="41"/>
      <c r="J28" s="41"/>
      <c r="K28" s="43"/>
      <c r="L28" s="41"/>
      <c r="M28" s="52"/>
      <c r="O28" s="41"/>
      <c r="R28" s="43"/>
    </row>
    <row r="30" spans="1:18" ht="15.75">
      <c r="A30" s="215" t="s">
        <v>2</v>
      </c>
      <c r="B30" s="254"/>
      <c r="C30" s="16"/>
      <c r="D30" s="16"/>
      <c r="E30" s="25"/>
      <c r="F30" s="5"/>
      <c r="G30" s="25"/>
      <c r="H30" s="5"/>
      <c r="I30" s="5"/>
      <c r="J30" s="5"/>
      <c r="K30" s="25"/>
      <c r="L30" s="5"/>
      <c r="M30" s="20"/>
      <c r="N30" s="21"/>
      <c r="O30" s="9"/>
      <c r="P30" s="9"/>
    </row>
    <row r="31" spans="1:18" ht="5.25" customHeight="1">
      <c r="A31" s="215"/>
      <c r="B31" s="254"/>
      <c r="C31" s="16"/>
      <c r="D31" s="16"/>
      <c r="E31" s="25"/>
      <c r="F31" s="5"/>
      <c r="G31" s="25"/>
      <c r="H31" s="5"/>
      <c r="I31" s="5"/>
      <c r="J31" s="5"/>
      <c r="K31" s="25"/>
      <c r="L31" s="5"/>
      <c r="M31" s="20"/>
      <c r="N31" s="21"/>
      <c r="O31" s="9"/>
      <c r="P31" s="9"/>
    </row>
    <row r="32" spans="1:18" ht="18">
      <c r="A32" s="33" t="s">
        <v>40</v>
      </c>
      <c r="B32" s="254"/>
      <c r="C32" s="16"/>
      <c r="D32" s="16"/>
      <c r="E32" s="25"/>
      <c r="F32" s="7"/>
      <c r="G32" s="25"/>
      <c r="H32" s="7"/>
      <c r="I32" s="7"/>
      <c r="J32" s="7"/>
      <c r="K32" s="25"/>
      <c r="L32" s="7"/>
      <c r="M32" s="23"/>
      <c r="N32" s="6"/>
      <c r="O32" s="6"/>
      <c r="P32" s="6"/>
    </row>
    <row r="33" spans="1:16" ht="4.5" customHeight="1">
      <c r="A33" s="48"/>
      <c r="B33" s="255"/>
      <c r="C33" s="7"/>
      <c r="D33" s="7"/>
      <c r="E33" s="27"/>
      <c r="F33" s="7"/>
      <c r="G33" s="27"/>
      <c r="H33" s="7"/>
      <c r="I33" s="7"/>
      <c r="J33" s="7"/>
      <c r="K33" s="27"/>
      <c r="L33" s="7"/>
      <c r="M33" s="23"/>
      <c r="N33" s="21"/>
      <c r="O33" s="21"/>
      <c r="P33" s="21"/>
    </row>
    <row r="34" spans="1:16" ht="15">
      <c r="A34" s="49" t="s">
        <v>41</v>
      </c>
      <c r="B34" s="255"/>
      <c r="C34" s="7"/>
      <c r="D34" s="7"/>
      <c r="E34" s="27"/>
      <c r="F34" s="8"/>
      <c r="G34" s="27"/>
      <c r="H34" s="8"/>
      <c r="I34" s="8"/>
      <c r="J34" s="8"/>
      <c r="K34" s="27"/>
      <c r="L34" s="8"/>
      <c r="M34" s="22"/>
      <c r="N34" s="21"/>
      <c r="O34" s="21"/>
      <c r="P34" s="21"/>
    </row>
    <row r="35" spans="1:16" ht="15">
      <c r="A35" s="49" t="s">
        <v>38</v>
      </c>
      <c r="B35" s="256"/>
      <c r="C35" s="8"/>
      <c r="D35" s="8"/>
      <c r="E35" s="26"/>
      <c r="G35" s="26"/>
      <c r="K35" s="26"/>
      <c r="M35" s="19"/>
    </row>
    <row r="36" spans="1:16" ht="15">
      <c r="A36" s="49" t="s">
        <v>252</v>
      </c>
      <c r="M36" s="19"/>
    </row>
  </sheetData>
  <customSheetViews>
    <customSheetView guid="{1944FED4-C122-439C-B777-32A9B03BE781}" showPageBreaks="1" showGridLines="0" fitToPage="1" view="pageBreakPreview" topLeftCell="A7">
      <selection activeCell="A14" sqref="A14:B19"/>
      <pageMargins left="0.15" right="0.23" top="0.31" bottom="0.28999999999999998" header="0.14000000000000001" footer="0.14000000000000001"/>
      <pageSetup scale="71" orientation="landscape" r:id="rId1"/>
    </customSheetView>
    <customSheetView guid="{319ECC9D-8532-44B1-B861-16C3520A4C44}" showPageBreaks="1" showGridLines="0" fitToPage="1" view="pageBreakPreview" topLeftCell="A4">
      <selection activeCell="A12" sqref="A12:D13"/>
      <pageMargins left="0.15" right="0.23" top="0.31" bottom="0.28999999999999998" header="0.14000000000000001" footer="0.14000000000000001"/>
      <pageSetup scale="68" orientation="landscape" r:id="rId2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3"/>
    </customSheetView>
    <customSheetView guid="{A4B47967-7288-4EFC-B3A3-156A4AF2D0DB}" showPageBreaks="1" showGridLines="0" fitToPage="1" view="pageBreakPreview">
      <selection activeCell="E12" sqref="E12:F19"/>
      <pageMargins left="0.15" right="0.23" top="0.31" bottom="0.28999999999999998" header="0.14000000000000001" footer="0.14000000000000001"/>
      <pageSetup scale="71" orientation="landscape" r:id="rId4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5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6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7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8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9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0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1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2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3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4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5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6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7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8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19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20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21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22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23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24"/>
    </customSheetView>
    <customSheetView guid="{2D64A94D-C66C-4FD3-8201-7F642E1B0F95}" showPageBreaks="1" showGridLines="0" fitToPage="1" view="pageBreakPreview" topLeftCell="A7">
      <selection activeCell="I12" sqref="I12:J19"/>
      <pageMargins left="0.15" right="0.23" top="0.31" bottom="0.28999999999999998" header="0.14000000000000001" footer="0.14000000000000001"/>
      <pageSetup scale="71" orientation="landscape" r:id="rId25"/>
    </customSheetView>
  </customSheetViews>
  <mergeCells count="13">
    <mergeCell ref="O8:P8"/>
    <mergeCell ref="Q8:R8"/>
    <mergeCell ref="A2:R2"/>
    <mergeCell ref="A3:R3"/>
    <mergeCell ref="A4:R4"/>
    <mergeCell ref="A8:A11"/>
    <mergeCell ref="B8:B11"/>
    <mergeCell ref="C8:D8"/>
    <mergeCell ref="E8:F8"/>
    <mergeCell ref="G8:H8"/>
    <mergeCell ref="K8:L8"/>
    <mergeCell ref="M8:N8"/>
    <mergeCell ref="I8:J8"/>
  </mergeCells>
  <hyperlinks>
    <hyperlink ref="A6" display="BACK TO MENU" xr:uid="{00000000-0004-0000-0700-000000000000}"/>
  </hyperlinks>
  <pageMargins left="0.15" right="0.23" top="0.31" bottom="0.28999999999999998" header="0.14000000000000001" footer="0.14000000000000001"/>
  <pageSetup scale="71" orientation="landscape" r:id="rId26"/>
  <drawing r:id="rId2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38"/>
  <sheetViews>
    <sheetView view="pageBreakPreview" topLeftCell="C7" zoomScaleSheetLayoutView="100" workbookViewId="0">
      <selection activeCell="N12" sqref="N12"/>
    </sheetView>
  </sheetViews>
  <sheetFormatPr defaultColWidth="8" defaultRowHeight="12.75"/>
  <cols>
    <col min="1" max="1" width="21.109375" style="15" customWidth="1"/>
    <col min="2" max="2" width="9.109375" style="12" customWidth="1"/>
    <col min="3" max="4" width="9.44140625" style="15" customWidth="1"/>
    <col min="5" max="5" width="11" style="15" customWidth="1"/>
    <col min="6" max="6" width="10" style="15" customWidth="1"/>
    <col min="7" max="7" width="18.44140625" style="15" customWidth="1"/>
    <col min="8" max="8" width="9.6640625" style="15" customWidth="1"/>
    <col min="9" max="9" width="13.6640625" style="15" customWidth="1"/>
    <col min="10" max="10" width="13.109375" style="15" customWidth="1"/>
    <col min="11" max="11" width="13.88671875" style="321" customWidth="1"/>
    <col min="12" max="12" width="15.109375" style="321" customWidth="1"/>
    <col min="13" max="16384" width="8" style="15"/>
  </cols>
  <sheetData>
    <row r="2" spans="1:12" ht="37.5">
      <c r="A2" s="657" t="s">
        <v>119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</row>
    <row r="3" spans="1:12" ht="32.25" customHeight="1">
      <c r="A3" s="693" t="s">
        <v>114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1:12" s="12" customFormat="1" ht="15" customHeight="1">
      <c r="A4" s="13"/>
      <c r="B4" s="14"/>
      <c r="G4" s="13"/>
      <c r="H4" s="14"/>
    </row>
    <row r="5" spans="1:12" s="12" customFormat="1" ht="15" customHeight="1">
      <c r="A5" s="320" t="s">
        <v>22</v>
      </c>
      <c r="B5" s="14"/>
      <c r="G5" s="13"/>
      <c r="H5" s="14"/>
      <c r="J5" s="12" t="s">
        <v>95</v>
      </c>
      <c r="K5" s="694">
        <f ca="1">TODAY()</f>
        <v>44398</v>
      </c>
      <c r="L5" s="695"/>
    </row>
    <row r="6" spans="1:12">
      <c r="J6" s="694"/>
      <c r="K6" s="695"/>
    </row>
    <row r="7" spans="1:12">
      <c r="J7" s="349"/>
      <c r="K7" s="350"/>
    </row>
    <row r="8" spans="1:12" ht="15">
      <c r="J8" s="44"/>
      <c r="K8" s="350"/>
    </row>
    <row r="9" spans="1:12" ht="20.100000000000001" customHeight="1">
      <c r="A9" s="335" t="s">
        <v>224</v>
      </c>
      <c r="B9" s="176"/>
      <c r="C9" s="180"/>
      <c r="D9" s="180"/>
      <c r="E9" s="177"/>
      <c r="F9" s="177"/>
      <c r="G9" s="60"/>
      <c r="H9" s="61"/>
      <c r="I9" s="178"/>
      <c r="J9" s="178"/>
      <c r="K9" s="178"/>
      <c r="L9" s="178"/>
    </row>
    <row r="10" spans="1:12" ht="33" customHeight="1">
      <c r="A10" s="691" t="s">
        <v>3</v>
      </c>
      <c r="B10" s="679" t="s">
        <v>10</v>
      </c>
      <c r="C10" s="696" t="s">
        <v>209</v>
      </c>
      <c r="D10" s="692"/>
      <c r="E10" s="697" t="s">
        <v>223</v>
      </c>
      <c r="F10" s="698"/>
      <c r="G10" s="699" t="s">
        <v>31</v>
      </c>
      <c r="H10" s="679" t="s">
        <v>10</v>
      </c>
      <c r="I10" s="691" t="s">
        <v>27</v>
      </c>
      <c r="J10" s="691"/>
      <c r="K10" s="692" t="s">
        <v>29</v>
      </c>
      <c r="L10" s="692"/>
    </row>
    <row r="11" spans="1:12" ht="14.25" customHeight="1">
      <c r="A11" s="691"/>
      <c r="B11" s="679"/>
      <c r="C11" s="182" t="s">
        <v>4</v>
      </c>
      <c r="D11" s="182" t="s">
        <v>0</v>
      </c>
      <c r="E11" s="184" t="s">
        <v>4</v>
      </c>
      <c r="F11" s="184" t="s">
        <v>0</v>
      </c>
      <c r="G11" s="691"/>
      <c r="H11" s="700"/>
      <c r="I11" s="182" t="s">
        <v>4</v>
      </c>
      <c r="J11" s="182" t="s">
        <v>0</v>
      </c>
      <c r="K11" s="182" t="s">
        <v>4</v>
      </c>
      <c r="L11" s="182" t="s">
        <v>0</v>
      </c>
    </row>
    <row r="12" spans="1:12" ht="12.75" customHeight="1">
      <c r="A12" s="691"/>
      <c r="B12" s="679"/>
      <c r="C12" s="184" t="s">
        <v>9</v>
      </c>
      <c r="D12" s="184" t="s">
        <v>8</v>
      </c>
      <c r="E12" s="184" t="s">
        <v>9</v>
      </c>
      <c r="F12" s="184" t="s">
        <v>8</v>
      </c>
      <c r="G12" s="691"/>
      <c r="H12" s="700"/>
      <c r="I12" s="190" t="s">
        <v>12</v>
      </c>
      <c r="J12" s="190" t="s">
        <v>9</v>
      </c>
      <c r="K12" s="190" t="s">
        <v>7</v>
      </c>
      <c r="L12" s="190" t="s">
        <v>12</v>
      </c>
    </row>
    <row r="13" spans="1:12" ht="18.75" customHeight="1">
      <c r="A13" s="691"/>
      <c r="B13" s="679"/>
      <c r="C13" s="186">
        <v>0.41666666666666669</v>
      </c>
      <c r="D13" s="186">
        <v>0.41666666666666669</v>
      </c>
      <c r="E13" s="186">
        <v>0.83333333333333337</v>
      </c>
      <c r="F13" s="186">
        <v>0.33333333333333331</v>
      </c>
      <c r="G13" s="691"/>
      <c r="H13" s="700"/>
      <c r="I13" s="194">
        <v>0.54166666666666663</v>
      </c>
      <c r="J13" s="194">
        <v>0.375</v>
      </c>
      <c r="K13" s="194">
        <v>0.33333333333333331</v>
      </c>
      <c r="L13" s="194">
        <v>0.75</v>
      </c>
    </row>
    <row r="14" spans="1:12" ht="21.95" customHeight="1">
      <c r="A14" s="536" t="s">
        <v>138</v>
      </c>
      <c r="B14" s="537" t="s">
        <v>356</v>
      </c>
      <c r="C14" s="365" t="s">
        <v>350</v>
      </c>
      <c r="D14" s="365" t="s">
        <v>321</v>
      </c>
      <c r="E14" s="365" t="s">
        <v>331</v>
      </c>
      <c r="F14" s="365" t="s">
        <v>336</v>
      </c>
      <c r="G14" s="229" t="s">
        <v>379</v>
      </c>
      <c r="H14" s="361" t="s">
        <v>380</v>
      </c>
      <c r="I14" s="365" t="s">
        <v>316</v>
      </c>
      <c r="J14" s="365" t="s">
        <v>316</v>
      </c>
      <c r="K14" s="365" t="s">
        <v>364</v>
      </c>
      <c r="L14" s="365" t="s">
        <v>358</v>
      </c>
    </row>
    <row r="15" spans="1:12" ht="21.95" customHeight="1">
      <c r="A15" s="506" t="s">
        <v>357</v>
      </c>
      <c r="B15" s="537" t="s">
        <v>267</v>
      </c>
      <c r="C15" s="343" t="s">
        <v>322</v>
      </c>
      <c r="D15" s="343" t="s">
        <v>326</v>
      </c>
      <c r="E15" s="343" t="s">
        <v>312</v>
      </c>
      <c r="F15" s="343" t="s">
        <v>317</v>
      </c>
      <c r="G15" s="229" t="s">
        <v>373</v>
      </c>
      <c r="H15" s="361" t="s">
        <v>381</v>
      </c>
      <c r="I15" s="155" t="s">
        <v>326</v>
      </c>
      <c r="J15" s="155" t="s">
        <v>326</v>
      </c>
      <c r="K15" s="155" t="s">
        <v>359</v>
      </c>
      <c r="L15" s="155" t="s">
        <v>371</v>
      </c>
    </row>
    <row r="16" spans="1:12" ht="21.95" customHeight="1">
      <c r="A16" s="544"/>
      <c r="B16" s="544"/>
      <c r="C16" s="343"/>
      <c r="D16" s="343"/>
      <c r="E16" s="343"/>
      <c r="F16" s="343"/>
      <c r="G16" s="229" t="s">
        <v>279</v>
      </c>
      <c r="H16" s="361" t="s">
        <v>382</v>
      </c>
      <c r="I16" s="155" t="s">
        <v>327</v>
      </c>
      <c r="J16" s="155" t="s">
        <v>327</v>
      </c>
      <c r="K16" s="155" t="s">
        <v>363</v>
      </c>
      <c r="L16" s="155" t="s">
        <v>372</v>
      </c>
    </row>
    <row r="17" spans="1:16">
      <c r="A17" s="506"/>
      <c r="B17" s="537"/>
      <c r="C17" s="343"/>
      <c r="D17" s="343"/>
      <c r="E17" s="343"/>
      <c r="F17" s="343"/>
      <c r="G17" s="533" t="s">
        <v>263</v>
      </c>
      <c r="H17" s="361" t="s">
        <v>383</v>
      </c>
      <c r="I17" s="155" t="s">
        <v>328</v>
      </c>
      <c r="J17" s="155" t="s">
        <v>328</v>
      </c>
      <c r="K17" s="155" t="s">
        <v>411</v>
      </c>
      <c r="L17" s="155" t="s">
        <v>419</v>
      </c>
    </row>
    <row r="18" spans="1:16" ht="21.95" customHeight="1">
      <c r="A18" s="536"/>
      <c r="B18" s="537"/>
      <c r="C18" s="343"/>
      <c r="D18" s="343"/>
      <c r="E18" s="343"/>
      <c r="F18" s="343"/>
      <c r="G18" s="533" t="s">
        <v>464</v>
      </c>
      <c r="H18" s="361" t="s">
        <v>465</v>
      </c>
      <c r="I18" s="155" t="s">
        <v>347</v>
      </c>
      <c r="J18" s="155" t="s">
        <v>347</v>
      </c>
      <c r="K18" s="155" t="s">
        <v>413</v>
      </c>
      <c r="L18" s="155" t="s">
        <v>443</v>
      </c>
    </row>
    <row r="19" spans="1:16" ht="21.95" customHeight="1">
      <c r="A19" s="506"/>
      <c r="B19" s="537"/>
      <c r="C19" s="343"/>
      <c r="D19" s="343"/>
      <c r="E19" s="343"/>
      <c r="F19" s="343"/>
      <c r="G19" s="229" t="s">
        <v>466</v>
      </c>
      <c r="H19" s="361" t="s">
        <v>467</v>
      </c>
      <c r="I19" s="155" t="s">
        <v>352</v>
      </c>
      <c r="J19" s="155" t="s">
        <v>352</v>
      </c>
      <c r="K19" s="155" t="s">
        <v>415</v>
      </c>
      <c r="L19" s="155" t="s">
        <v>444</v>
      </c>
    </row>
    <row r="20" spans="1:16" ht="21.95" customHeight="1">
      <c r="A20" s="538"/>
      <c r="B20" s="544"/>
      <c r="C20" s="343"/>
      <c r="D20" s="343"/>
      <c r="E20" s="343"/>
      <c r="F20" s="343"/>
      <c r="G20" s="533" t="s">
        <v>291</v>
      </c>
      <c r="H20" s="361" t="s">
        <v>468</v>
      </c>
      <c r="I20" s="155" t="s">
        <v>365</v>
      </c>
      <c r="J20" s="155" t="s">
        <v>365</v>
      </c>
      <c r="K20" s="155" t="s">
        <v>417</v>
      </c>
      <c r="L20" s="155" t="s">
        <v>445</v>
      </c>
    </row>
    <row r="21" spans="1:16" ht="21.95" customHeight="1">
      <c r="A21" s="506"/>
      <c r="B21" s="537"/>
      <c r="C21" s="343"/>
      <c r="D21" s="343"/>
      <c r="E21" s="343"/>
      <c r="F21" s="343"/>
      <c r="G21" s="533" t="s">
        <v>292</v>
      </c>
      <c r="H21" s="361" t="s">
        <v>469</v>
      </c>
      <c r="I21" s="155" t="s">
        <v>370</v>
      </c>
      <c r="J21" s="155" t="s">
        <v>370</v>
      </c>
      <c r="K21" s="155" t="s">
        <v>425</v>
      </c>
      <c r="L21" s="155" t="s">
        <v>446</v>
      </c>
    </row>
    <row r="22" spans="1:16" ht="20.100000000000001" customHeight="1">
      <c r="A22" s="179"/>
      <c r="B22" s="176"/>
      <c r="C22" s="180"/>
      <c r="D22" s="180"/>
      <c r="E22" s="177"/>
      <c r="F22" s="177"/>
      <c r="G22" s="60"/>
      <c r="H22" s="61"/>
      <c r="I22" s="178"/>
      <c r="J22" s="178"/>
      <c r="K22" s="178"/>
      <c r="L22" s="178"/>
    </row>
    <row r="23" spans="1:16" s="324" customFormat="1">
      <c r="A23" s="322" t="s">
        <v>32</v>
      </c>
      <c r="B23" s="258"/>
      <c r="C23" s="258"/>
      <c r="D23" s="258"/>
      <c r="E23" s="258"/>
      <c r="F23" s="258"/>
      <c r="G23" s="258"/>
      <c r="H23" s="258"/>
      <c r="I23" s="258"/>
      <c r="J23" s="259"/>
      <c r="K23" s="259"/>
      <c r="L23" s="259"/>
      <c r="M23" s="323"/>
      <c r="N23" s="323"/>
      <c r="O23" s="323"/>
      <c r="P23" s="323"/>
    </row>
    <row r="24" spans="1:16" s="327" customFormat="1">
      <c r="A24" s="325"/>
      <c r="B24" s="60"/>
      <c r="C24" s="60"/>
      <c r="D24" s="60"/>
      <c r="E24" s="60"/>
      <c r="F24" s="60"/>
      <c r="G24" s="60"/>
      <c r="H24" s="60"/>
      <c r="I24" s="60"/>
      <c r="J24" s="61"/>
      <c r="K24" s="61"/>
      <c r="L24" s="61"/>
      <c r="M24" s="326"/>
      <c r="N24" s="326"/>
      <c r="O24" s="326"/>
      <c r="P24" s="326"/>
    </row>
    <row r="25" spans="1:16" s="4" customFormat="1" ht="15.75">
      <c r="A25" s="32" t="s">
        <v>30</v>
      </c>
      <c r="B25" s="253"/>
      <c r="C25" s="31"/>
      <c r="D25" s="31"/>
      <c r="E25" s="18"/>
      <c r="F25" s="18"/>
      <c r="G25" s="18"/>
      <c r="H25" s="18"/>
      <c r="I25" s="18"/>
      <c r="J25" s="61"/>
      <c r="K25" s="61"/>
      <c r="L25" s="61"/>
      <c r="M25" s="326"/>
      <c r="N25" s="326"/>
      <c r="O25" s="326"/>
      <c r="P25" s="326"/>
    </row>
    <row r="26" spans="1:16" ht="15" customHeight="1">
      <c r="A26" s="31"/>
      <c r="B26" s="253"/>
      <c r="C26" s="31"/>
      <c r="D26" s="31"/>
      <c r="E26" s="18"/>
      <c r="F26" s="18"/>
      <c r="G26" s="18"/>
      <c r="H26" s="18"/>
      <c r="I26" s="18"/>
      <c r="J26" s="260"/>
      <c r="K26" s="328"/>
      <c r="L26" s="329"/>
    </row>
    <row r="27" spans="1:16" ht="15" customHeight="1">
      <c r="A27" s="41" t="s">
        <v>247</v>
      </c>
      <c r="B27" s="52"/>
      <c r="C27" s="43"/>
      <c r="D27" s="43"/>
      <c r="E27" s="43"/>
      <c r="F27" s="43"/>
      <c r="G27" s="43"/>
      <c r="H27" s="43"/>
      <c r="I27" s="41" t="s">
        <v>245</v>
      </c>
      <c r="J27" s="260"/>
      <c r="K27" s="328"/>
      <c r="L27" s="329"/>
    </row>
    <row r="28" spans="1:16" ht="15" customHeight="1">
      <c r="A28" s="41" t="s">
        <v>124</v>
      </c>
      <c r="B28" s="52"/>
      <c r="C28" s="43"/>
      <c r="D28" s="43"/>
      <c r="E28" s="43"/>
      <c r="F28" s="43"/>
      <c r="G28" s="43"/>
      <c r="H28" s="43"/>
      <c r="I28" s="41" t="s">
        <v>246</v>
      </c>
      <c r="J28" s="260"/>
      <c r="K28" s="328"/>
      <c r="L28" s="329"/>
    </row>
    <row r="29" spans="1:16" ht="15.75">
      <c r="A29" s="41" t="s">
        <v>62</v>
      </c>
      <c r="B29" s="52"/>
      <c r="C29" s="43"/>
      <c r="D29" s="43"/>
      <c r="E29" s="43"/>
      <c r="F29" s="41"/>
      <c r="G29" s="43"/>
      <c r="H29" s="41"/>
      <c r="I29" s="41" t="s">
        <v>251</v>
      </c>
      <c r="J29" s="260"/>
      <c r="K29" s="328"/>
      <c r="L29" s="329"/>
    </row>
    <row r="30" spans="1:16" ht="15.75">
      <c r="A30" s="41" t="s">
        <v>20</v>
      </c>
      <c r="B30" s="52"/>
      <c r="C30" s="43"/>
      <c r="D30" s="43"/>
      <c r="E30" s="43"/>
      <c r="F30" s="41"/>
      <c r="G30" s="43"/>
      <c r="H30" s="41"/>
      <c r="I30" s="41" t="s">
        <v>125</v>
      </c>
      <c r="J30" s="145"/>
      <c r="K30" s="15"/>
      <c r="L30" s="15"/>
    </row>
    <row r="31" spans="1:16" ht="15.75">
      <c r="A31" s="41"/>
      <c r="B31" s="52"/>
      <c r="C31" s="43"/>
      <c r="D31" s="43"/>
      <c r="E31" s="43"/>
      <c r="F31" s="41"/>
      <c r="G31" s="43"/>
      <c r="H31" s="41"/>
      <c r="I31" s="41"/>
      <c r="J31" s="145"/>
      <c r="K31" s="15"/>
      <c r="L31" s="15"/>
    </row>
    <row r="32" spans="1:16" ht="15.75">
      <c r="A32" s="41"/>
      <c r="B32" s="52"/>
      <c r="C32" s="43"/>
      <c r="D32" s="43"/>
      <c r="E32" s="43"/>
      <c r="F32" s="41"/>
      <c r="G32" s="43"/>
      <c r="H32" s="41"/>
      <c r="I32" s="41"/>
      <c r="J32" s="145"/>
      <c r="K32" s="15"/>
      <c r="L32" s="15"/>
    </row>
    <row r="33" spans="1:12" s="331" customFormat="1" ht="15" customHeight="1">
      <c r="A33" s="315"/>
      <c r="C33" s="330"/>
      <c r="G33" s="330"/>
      <c r="H33" s="330"/>
    </row>
    <row r="34" spans="1:12" ht="15.75">
      <c r="A34" s="215" t="s">
        <v>2</v>
      </c>
      <c r="B34" s="37"/>
      <c r="C34" s="16"/>
      <c r="D34" s="16"/>
      <c r="E34" s="25"/>
      <c r="F34" s="16"/>
      <c r="G34" s="144"/>
      <c r="H34" s="25"/>
      <c r="I34" s="145"/>
      <c r="J34" s="145"/>
      <c r="K34" s="15"/>
      <c r="L34" s="15"/>
    </row>
    <row r="35" spans="1:12" ht="18">
      <c r="A35" s="33" t="s">
        <v>40</v>
      </c>
      <c r="B35" s="37"/>
      <c r="C35" s="16"/>
      <c r="D35" s="16"/>
      <c r="E35" s="25"/>
      <c r="F35" s="146"/>
      <c r="G35" s="332"/>
      <c r="H35" s="148"/>
      <c r="I35" s="148"/>
      <c r="J35" s="148"/>
      <c r="K35" s="15"/>
      <c r="L35" s="15"/>
    </row>
    <row r="36" spans="1:12" ht="15">
      <c r="A36" s="150" t="s">
        <v>41</v>
      </c>
      <c r="B36" s="149"/>
      <c r="C36" s="146"/>
      <c r="D36" s="146"/>
      <c r="E36" s="333"/>
      <c r="F36" s="151"/>
      <c r="G36" s="26"/>
      <c r="H36" s="25"/>
      <c r="I36" s="25"/>
      <c r="J36" s="25"/>
      <c r="K36" s="15"/>
      <c r="L36" s="15"/>
    </row>
    <row r="37" spans="1:12" ht="15">
      <c r="A37" s="150" t="s">
        <v>38</v>
      </c>
      <c r="B37" s="152"/>
      <c r="C37" s="151"/>
      <c r="D37" s="151"/>
      <c r="E37" s="26"/>
      <c r="G37" s="334"/>
      <c r="K37" s="15"/>
      <c r="L37" s="15"/>
    </row>
    <row r="38" spans="1:12" ht="15">
      <c r="A38" s="49" t="s">
        <v>252</v>
      </c>
      <c r="B38" s="321"/>
      <c r="G38" s="334"/>
      <c r="K38" s="15"/>
      <c r="L38" s="15"/>
    </row>
  </sheetData>
  <customSheetViews>
    <customSheetView guid="{1944FED4-C122-439C-B777-32A9B03BE781}" showPageBreaks="1" fitToPage="1" view="pageBreakPreview" topLeftCell="C7">
      <selection activeCell="N12" sqref="N12"/>
      <pageMargins left="0.23" right="0.2" top="0.38" bottom="0.75" header="0.17" footer="0.3"/>
      <pageSetup paperSize="9" scale="64" orientation="landscape" r:id="rId1"/>
    </customSheetView>
    <customSheetView guid="{319ECC9D-8532-44B1-B861-16C3520A4C44}" showPageBreaks="1" fitToPage="1" view="pageBreakPreview" topLeftCell="E7">
      <selection activeCell="N12" sqref="N12"/>
      <pageMargins left="0.23" right="0.2" top="0.38" bottom="0.75" header="0.17" footer="0.3"/>
      <pageSetup paperSize="9" scale="64" orientation="landscape" r:id="rId2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3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4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5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6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7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8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9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0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1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2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3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4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5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6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7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8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19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20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1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22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23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24"/>
    </customSheetView>
    <customSheetView guid="{2D64A94D-C66C-4FD3-8201-7F642E1B0F95}" showPageBreaks="1" fitToPage="1" view="pageBreakPreview" topLeftCell="A7">
      <selection activeCell="N12" sqref="N12"/>
      <pageMargins left="0.23" right="0.2" top="0.38" bottom="0.75" header="0.17" footer="0.3"/>
      <pageSetup paperSize="9" scale="64" orientation="landscape" r:id="rId25"/>
    </customSheetView>
  </customSheetViews>
  <mergeCells count="12">
    <mergeCell ref="I10:J10"/>
    <mergeCell ref="K10:L10"/>
    <mergeCell ref="A2:L2"/>
    <mergeCell ref="A3:L3"/>
    <mergeCell ref="K5:L5"/>
    <mergeCell ref="J6:K6"/>
    <mergeCell ref="A10:A13"/>
    <mergeCell ref="B10:B13"/>
    <mergeCell ref="C10:D10"/>
    <mergeCell ref="E10:F10"/>
    <mergeCell ref="G10:G13"/>
    <mergeCell ref="H10:H13"/>
  </mergeCells>
  <hyperlinks>
    <hyperlink ref="A5" display="BACK TO MENU" xr:uid="{00000000-0004-0000-0A00-000000000000}"/>
  </hyperlinks>
  <pageMargins left="0.23" right="0.2" top="0.38" bottom="0.75" header="0.17" footer="0.3"/>
  <pageSetup paperSize="9" scale="64" orientation="landscape" r:id="rId26"/>
  <drawing r:id="rId2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T39"/>
  <sheetViews>
    <sheetView topLeftCell="A3" zoomScaleNormal="100" zoomScaleSheetLayoutView="85" workbookViewId="0">
      <selection activeCell="F37" sqref="F37"/>
    </sheetView>
  </sheetViews>
  <sheetFormatPr defaultColWidth="8" defaultRowHeight="12.75"/>
  <cols>
    <col min="1" max="1" width="21.88671875" style="24" customWidth="1"/>
    <col min="2" max="2" width="8.33203125" style="28" customWidth="1"/>
    <col min="3" max="6" width="7.6640625" style="24" customWidth="1"/>
    <col min="7" max="7" width="23.88671875" style="24" customWidth="1"/>
    <col min="8" max="8" width="15.77734375" style="24" customWidth="1"/>
    <col min="9" max="14" width="7.33203125" style="24" customWidth="1"/>
    <col min="15" max="16" width="7.33203125" style="29" customWidth="1"/>
    <col min="17" max="16384" width="8" style="24"/>
  </cols>
  <sheetData>
    <row r="2" spans="1:16" s="15" customFormat="1" ht="37.5">
      <c r="A2" s="657" t="s">
        <v>119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</row>
    <row r="3" spans="1:16" s="15" customFormat="1" ht="26.25">
      <c r="A3" s="693" t="s">
        <v>213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</row>
    <row r="4" spans="1:16" s="12" customFormat="1">
      <c r="A4" s="13"/>
      <c r="B4" s="14"/>
      <c r="G4" s="13"/>
      <c r="H4" s="14"/>
    </row>
    <row r="5" spans="1:16" s="12" customFormat="1" ht="15">
      <c r="A5" s="54" t="s">
        <v>22</v>
      </c>
      <c r="B5" s="14"/>
      <c r="G5" s="13"/>
      <c r="H5" s="14"/>
      <c r="I5" s="227" t="s">
        <v>91</v>
      </c>
      <c r="J5" s="655">
        <f ca="1">TODAY()</f>
        <v>44398</v>
      </c>
      <c r="K5" s="655"/>
      <c r="L5" s="655"/>
      <c r="M5" s="655"/>
      <c r="N5" s="655"/>
      <c r="O5" s="655"/>
    </row>
    <row r="6" spans="1:16" ht="13.5" thickBot="1"/>
    <row r="7" spans="1:16" s="59" customFormat="1" ht="32.25" customHeight="1" thickTop="1">
      <c r="A7" s="703" t="s">
        <v>3</v>
      </c>
      <c r="B7" s="706" t="s">
        <v>10</v>
      </c>
      <c r="C7" s="709" t="s">
        <v>122</v>
      </c>
      <c r="D7" s="710"/>
      <c r="E7" s="711" t="s">
        <v>199</v>
      </c>
      <c r="F7" s="712"/>
      <c r="G7" s="713" t="s">
        <v>31</v>
      </c>
      <c r="H7" s="706" t="s">
        <v>10</v>
      </c>
      <c r="I7" s="716" t="s">
        <v>199</v>
      </c>
      <c r="J7" s="717"/>
      <c r="K7" s="701" t="s">
        <v>214</v>
      </c>
      <c r="L7" s="702"/>
      <c r="M7" s="701" t="s">
        <v>16</v>
      </c>
      <c r="N7" s="702"/>
      <c r="O7" s="718" t="s">
        <v>15</v>
      </c>
      <c r="P7" s="719"/>
    </row>
    <row r="8" spans="1:16" s="59" customFormat="1" ht="15.75" customHeight="1">
      <c r="A8" s="704"/>
      <c r="B8" s="707"/>
      <c r="C8" s="182" t="s">
        <v>4</v>
      </c>
      <c r="D8" s="182" t="s">
        <v>0</v>
      </c>
      <c r="E8" s="182" t="s">
        <v>4</v>
      </c>
      <c r="F8" s="182" t="s">
        <v>0</v>
      </c>
      <c r="G8" s="714"/>
      <c r="H8" s="707"/>
      <c r="I8" s="182" t="s">
        <v>4</v>
      </c>
      <c r="J8" s="182" t="s">
        <v>0</v>
      </c>
      <c r="K8" s="182" t="s">
        <v>4</v>
      </c>
      <c r="L8" s="182" t="s">
        <v>0</v>
      </c>
      <c r="M8" s="182" t="s">
        <v>4</v>
      </c>
      <c r="N8" s="182" t="s">
        <v>0</v>
      </c>
      <c r="O8" s="182" t="s">
        <v>4</v>
      </c>
      <c r="P8" s="183" t="s">
        <v>0</v>
      </c>
    </row>
    <row r="9" spans="1:16" s="59" customFormat="1" ht="12.75" customHeight="1">
      <c r="A9" s="704"/>
      <c r="B9" s="707"/>
      <c r="C9" s="184" t="s">
        <v>9</v>
      </c>
      <c r="D9" s="184" t="s">
        <v>8</v>
      </c>
      <c r="E9" s="184" t="s">
        <v>6</v>
      </c>
      <c r="F9" s="184" t="s">
        <v>11</v>
      </c>
      <c r="G9" s="714"/>
      <c r="H9" s="707"/>
      <c r="I9" s="190" t="s">
        <v>11</v>
      </c>
      <c r="J9" s="190" t="s">
        <v>12</v>
      </c>
      <c r="K9" s="190" t="s">
        <v>7</v>
      </c>
      <c r="L9" s="190" t="s">
        <v>8</v>
      </c>
      <c r="M9" s="190" t="s">
        <v>5</v>
      </c>
      <c r="N9" s="190" t="s">
        <v>6</v>
      </c>
      <c r="O9" s="190" t="s">
        <v>7</v>
      </c>
      <c r="P9" s="192" t="s">
        <v>12</v>
      </c>
    </row>
    <row r="10" spans="1:16" s="59" customFormat="1" ht="12.75" customHeight="1">
      <c r="A10" s="705"/>
      <c r="B10" s="708"/>
      <c r="C10" s="193">
        <v>0.41666666666666669</v>
      </c>
      <c r="D10" s="193">
        <v>0.41666666666666669</v>
      </c>
      <c r="E10" s="193">
        <v>0.16666666666666666</v>
      </c>
      <c r="F10" s="193">
        <v>0.125</v>
      </c>
      <c r="G10" s="715"/>
      <c r="H10" s="708"/>
      <c r="I10" s="194">
        <v>0.875</v>
      </c>
      <c r="J10" s="194">
        <v>0.29166666666666669</v>
      </c>
      <c r="K10" s="194">
        <v>0.20833333333333334</v>
      </c>
      <c r="L10" s="194">
        <v>0.29166666666666669</v>
      </c>
      <c r="M10" s="194">
        <v>0.20833333333333334</v>
      </c>
      <c r="N10" s="194">
        <v>0.33333333333333331</v>
      </c>
      <c r="O10" s="194">
        <v>0.20833333333333334</v>
      </c>
      <c r="P10" s="195">
        <v>0.58333333333333337</v>
      </c>
    </row>
    <row r="11" spans="1:16" s="59" customFormat="1" ht="18" customHeight="1" thickBot="1">
      <c r="A11" s="536" t="s">
        <v>138</v>
      </c>
      <c r="B11" s="537" t="s">
        <v>356</v>
      </c>
      <c r="C11" s="365" t="s">
        <v>350</v>
      </c>
      <c r="D11" s="365" t="s">
        <v>321</v>
      </c>
      <c r="E11" s="365" t="s">
        <v>322</v>
      </c>
      <c r="F11" s="365" t="s">
        <v>326</v>
      </c>
      <c r="G11" s="513" t="s">
        <v>367</v>
      </c>
      <c r="H11" s="514" t="s">
        <v>276</v>
      </c>
      <c r="I11" s="365" t="s">
        <v>312</v>
      </c>
      <c r="J11" s="365" t="s">
        <v>317</v>
      </c>
      <c r="K11" s="365" t="s">
        <v>358</v>
      </c>
      <c r="L11" s="365" t="s">
        <v>369</v>
      </c>
      <c r="M11" s="365" t="s">
        <v>359</v>
      </c>
      <c r="N11" s="365" t="s">
        <v>371</v>
      </c>
      <c r="O11" s="365" t="s">
        <v>360</v>
      </c>
      <c r="P11" s="365" t="s">
        <v>362</v>
      </c>
    </row>
    <row r="12" spans="1:16" s="142" customFormat="1" ht="18" customHeight="1" thickTop="1" thickBot="1">
      <c r="A12" s="506" t="s">
        <v>357</v>
      </c>
      <c r="B12" s="537" t="s">
        <v>267</v>
      </c>
      <c r="C12" s="365" t="s">
        <v>322</v>
      </c>
      <c r="D12" s="365" t="s">
        <v>326</v>
      </c>
      <c r="E12" s="365" t="s">
        <v>333</v>
      </c>
      <c r="F12" s="365" t="s">
        <v>338</v>
      </c>
      <c r="G12" s="513" t="s">
        <v>277</v>
      </c>
      <c r="H12" s="514" t="s">
        <v>287</v>
      </c>
      <c r="I12" s="316" t="s">
        <v>318</v>
      </c>
      <c r="J12" s="316" t="s">
        <v>324</v>
      </c>
      <c r="K12" s="316" t="s">
        <v>360</v>
      </c>
      <c r="L12" s="316" t="s">
        <v>370</v>
      </c>
      <c r="M12" s="316" t="s">
        <v>363</v>
      </c>
      <c r="N12" s="316" t="s">
        <v>372</v>
      </c>
      <c r="O12" s="316" t="s">
        <v>409</v>
      </c>
      <c r="P12" s="316" t="s">
        <v>421</v>
      </c>
    </row>
    <row r="13" spans="1:16" s="142" customFormat="1" ht="18" customHeight="1" thickTop="1" thickBot="1">
      <c r="A13" s="538"/>
      <c r="B13" s="538"/>
      <c r="C13" s="365"/>
      <c r="D13" s="365"/>
      <c r="E13" s="365"/>
      <c r="F13" s="365"/>
      <c r="G13" s="513" t="s">
        <v>278</v>
      </c>
      <c r="H13" s="514" t="s">
        <v>368</v>
      </c>
      <c r="I13" s="316" t="s">
        <v>319</v>
      </c>
      <c r="J13" s="316" t="s">
        <v>325</v>
      </c>
      <c r="K13" s="316" t="s">
        <v>409</v>
      </c>
      <c r="L13" s="316" t="s">
        <v>410</v>
      </c>
      <c r="M13" s="316" t="s">
        <v>411</v>
      </c>
      <c r="N13" s="316" t="s">
        <v>419</v>
      </c>
      <c r="O13" s="316" t="s">
        <v>412</v>
      </c>
      <c r="P13" s="316" t="s">
        <v>420</v>
      </c>
    </row>
    <row r="14" spans="1:16" s="142" customFormat="1" ht="18" customHeight="1" thickTop="1" thickBot="1">
      <c r="A14" s="506"/>
      <c r="B14" s="537"/>
      <c r="C14" s="365"/>
      <c r="D14" s="365"/>
      <c r="E14" s="365"/>
      <c r="F14" s="365"/>
      <c r="G14" s="513" t="s">
        <v>430</v>
      </c>
      <c r="H14" s="514" t="s">
        <v>431</v>
      </c>
      <c r="I14" s="316" t="s">
        <v>346</v>
      </c>
      <c r="J14" s="316" t="s">
        <v>347</v>
      </c>
      <c r="K14" s="316" t="s">
        <v>412</v>
      </c>
      <c r="L14" s="316" t="s">
        <v>437</v>
      </c>
      <c r="M14" s="316" t="s">
        <v>413</v>
      </c>
      <c r="N14" s="316" t="s">
        <v>443</v>
      </c>
      <c r="O14" s="316" t="s">
        <v>414</v>
      </c>
      <c r="P14" s="316" t="s">
        <v>422</v>
      </c>
    </row>
    <row r="15" spans="1:16" s="142" customFormat="1" ht="18" customHeight="1" thickTop="1" thickBot="1">
      <c r="A15" s="536"/>
      <c r="B15" s="537"/>
      <c r="C15" s="365"/>
      <c r="D15" s="365"/>
      <c r="E15" s="365"/>
      <c r="F15" s="365"/>
      <c r="G15" s="539" t="s">
        <v>432</v>
      </c>
      <c r="H15" s="514" t="s">
        <v>433</v>
      </c>
      <c r="I15" s="316" t="s">
        <v>364</v>
      </c>
      <c r="J15" s="316" t="s">
        <v>358</v>
      </c>
      <c r="K15" s="316" t="s">
        <v>414</v>
      </c>
      <c r="L15" s="316" t="s">
        <v>438</v>
      </c>
      <c r="M15" s="316" t="s">
        <v>415</v>
      </c>
      <c r="N15" s="316" t="s">
        <v>444</v>
      </c>
      <c r="O15" s="316" t="s">
        <v>416</v>
      </c>
      <c r="P15" s="316" t="s">
        <v>423</v>
      </c>
    </row>
    <row r="16" spans="1:16" s="142" customFormat="1" ht="18" customHeight="1" thickTop="1" thickBot="1">
      <c r="A16" s="506"/>
      <c r="B16" s="537"/>
      <c r="C16" s="365"/>
      <c r="D16" s="365"/>
      <c r="E16" s="365"/>
      <c r="F16" s="365"/>
      <c r="G16" s="513" t="s">
        <v>434</v>
      </c>
      <c r="H16" s="514" t="s">
        <v>435</v>
      </c>
      <c r="I16" s="316" t="s">
        <v>365</v>
      </c>
      <c r="J16" s="316" t="s">
        <v>360</v>
      </c>
      <c r="K16" s="316" t="s">
        <v>416</v>
      </c>
      <c r="L16" s="316" t="s">
        <v>439</v>
      </c>
      <c r="M16" s="316" t="s">
        <v>417</v>
      </c>
      <c r="N16" s="316" t="s">
        <v>445</v>
      </c>
      <c r="O16" s="316" t="s">
        <v>418</v>
      </c>
      <c r="P16" s="316" t="s">
        <v>424</v>
      </c>
    </row>
    <row r="17" spans="1:20" s="142" customFormat="1" ht="18" customHeight="1" thickTop="1" thickBot="1">
      <c r="A17" s="538"/>
      <c r="B17" s="538"/>
      <c r="C17" s="365"/>
      <c r="D17" s="365"/>
      <c r="E17" s="365"/>
      <c r="F17" s="365"/>
      <c r="G17" s="513" t="s">
        <v>288</v>
      </c>
      <c r="H17" s="514" t="s">
        <v>368</v>
      </c>
      <c r="I17" s="316" t="s">
        <v>366</v>
      </c>
      <c r="J17" s="316" t="s">
        <v>409</v>
      </c>
      <c r="K17" s="316" t="s">
        <v>418</v>
      </c>
      <c r="L17" s="316" t="s">
        <v>440</v>
      </c>
      <c r="M17" s="316" t="s">
        <v>425</v>
      </c>
      <c r="N17" s="316" t="s">
        <v>446</v>
      </c>
      <c r="O17" s="316" t="s">
        <v>441</v>
      </c>
      <c r="P17" s="316" t="s">
        <v>449</v>
      </c>
    </row>
    <row r="18" spans="1:20" s="142" customFormat="1" ht="18" customHeight="1" thickTop="1" thickBot="1">
      <c r="A18" s="506"/>
      <c r="B18" s="537"/>
      <c r="C18" s="365"/>
      <c r="D18" s="365"/>
      <c r="E18" s="365"/>
      <c r="F18" s="365"/>
      <c r="G18" s="513" t="s">
        <v>289</v>
      </c>
      <c r="H18" s="514" t="s">
        <v>436</v>
      </c>
      <c r="I18" s="159" t="s">
        <v>426</v>
      </c>
      <c r="J18" s="159" t="s">
        <v>412</v>
      </c>
      <c r="K18" s="159" t="s">
        <v>441</v>
      </c>
      <c r="L18" s="159" t="s">
        <v>442</v>
      </c>
      <c r="M18" s="159" t="s">
        <v>447</v>
      </c>
      <c r="N18" s="159" t="s">
        <v>448</v>
      </c>
      <c r="O18" s="159" t="s">
        <v>450</v>
      </c>
      <c r="P18" s="159" t="s">
        <v>451</v>
      </c>
    </row>
    <row r="19" spans="1:20" s="142" customFormat="1" ht="18" customHeight="1" thickTop="1">
      <c r="A19" s="367"/>
      <c r="B19" s="214"/>
      <c r="C19" s="340"/>
      <c r="D19" s="340"/>
      <c r="E19" s="340"/>
      <c r="F19" s="340"/>
      <c r="G19" s="510"/>
      <c r="H19" s="511"/>
      <c r="I19" s="512"/>
      <c r="J19" s="512"/>
      <c r="K19" s="512"/>
      <c r="L19" s="512"/>
      <c r="M19" s="512"/>
      <c r="N19" s="512"/>
      <c r="O19" s="512"/>
      <c r="P19" s="512"/>
    </row>
    <row r="20" spans="1:20">
      <c r="A20" s="45"/>
      <c r="B20" s="46"/>
      <c r="C20" s="47"/>
      <c r="D20" s="47"/>
      <c r="E20" s="62"/>
      <c r="F20" s="36"/>
      <c r="G20" s="60"/>
      <c r="H20" s="61"/>
      <c r="I20" s="47"/>
      <c r="J20" s="47"/>
      <c r="K20" s="47"/>
      <c r="L20" s="47"/>
      <c r="M20" s="47"/>
      <c r="N20" s="47"/>
      <c r="O20" s="47"/>
      <c r="P20" s="47"/>
    </row>
    <row r="21" spans="1:20" s="18" customFormat="1">
      <c r="A21" s="283" t="s">
        <v>32</v>
      </c>
      <c r="B21" s="38"/>
      <c r="C21" s="30"/>
      <c r="D21" s="30"/>
      <c r="E21" s="30"/>
      <c r="F21" s="36"/>
      <c r="G21" s="60"/>
      <c r="H21" s="61"/>
      <c r="I21" s="47"/>
      <c r="J21" s="47"/>
      <c r="K21" s="47"/>
      <c r="L21" s="47"/>
      <c r="M21" s="47"/>
      <c r="N21" s="47"/>
      <c r="O21" s="47"/>
      <c r="P21" s="47"/>
    </row>
    <row r="22" spans="1:20" s="18" customFormat="1">
      <c r="A22" s="31"/>
      <c r="B22" s="60"/>
      <c r="C22" s="60"/>
      <c r="D22" s="60"/>
      <c r="E22" s="60"/>
      <c r="F22" s="60"/>
      <c r="G22" s="60"/>
      <c r="H22" s="61"/>
      <c r="I22" s="47"/>
      <c r="J22" s="47"/>
      <c r="K22" s="47"/>
      <c r="L22" s="47"/>
      <c r="M22" s="47"/>
      <c r="N22" s="47"/>
      <c r="O22" s="47"/>
      <c r="P22" s="47"/>
    </row>
    <row r="23" spans="1:20" s="18" customFormat="1" ht="15.75">
      <c r="A23" s="32" t="s">
        <v>30</v>
      </c>
      <c r="B23" s="60"/>
      <c r="C23" s="60"/>
      <c r="D23" s="60"/>
      <c r="E23" s="60"/>
      <c r="F23" s="60"/>
      <c r="G23" s="60"/>
      <c r="H23" s="61"/>
      <c r="I23" s="47"/>
      <c r="J23" s="47"/>
      <c r="K23" s="47"/>
      <c r="L23" s="47"/>
      <c r="M23" s="47"/>
      <c r="N23" s="47"/>
      <c r="O23" s="47"/>
      <c r="P23" s="47"/>
    </row>
    <row r="24" spans="1:20" ht="6.75" customHeight="1">
      <c r="A24" s="45"/>
      <c r="B24" s="46"/>
      <c r="C24" s="47"/>
      <c r="D24" s="47"/>
      <c r="E24" s="62"/>
      <c r="F24" s="36"/>
      <c r="G24" s="60"/>
      <c r="H24" s="61"/>
      <c r="I24" s="47"/>
      <c r="J24" s="47"/>
      <c r="K24" s="47"/>
      <c r="L24" s="47"/>
      <c r="M24" s="47"/>
      <c r="N24" s="47"/>
      <c r="O24" s="47"/>
      <c r="P24" s="47"/>
    </row>
    <row r="25" spans="1:20" s="44" customFormat="1" ht="15.75">
      <c r="A25" s="41" t="s">
        <v>248</v>
      </c>
      <c r="B25" s="42"/>
      <c r="C25" s="43"/>
      <c r="D25" s="43"/>
      <c r="E25" s="43"/>
      <c r="F25" s="43"/>
      <c r="G25" s="41"/>
      <c r="H25" s="43"/>
      <c r="I25" s="41" t="s">
        <v>245</v>
      </c>
      <c r="T25" s="43"/>
    </row>
    <row r="26" spans="1:20" s="44" customFormat="1" ht="15.75">
      <c r="A26" s="41" t="s">
        <v>124</v>
      </c>
      <c r="B26" s="42"/>
      <c r="C26" s="43"/>
      <c r="D26" s="43"/>
      <c r="E26" s="43"/>
      <c r="F26" s="43"/>
      <c r="G26" s="41"/>
      <c r="H26" s="43"/>
      <c r="I26" s="41" t="s">
        <v>246</v>
      </c>
      <c r="T26" s="43"/>
    </row>
    <row r="27" spans="1:20" s="44" customFormat="1" ht="15.75">
      <c r="A27" s="41" t="s">
        <v>62</v>
      </c>
      <c r="B27" s="42"/>
      <c r="C27" s="43"/>
      <c r="D27" s="43"/>
      <c r="E27" s="43"/>
      <c r="F27" s="41"/>
      <c r="G27" s="41"/>
      <c r="I27" s="41" t="s">
        <v>251</v>
      </c>
      <c r="T27" s="43"/>
    </row>
    <row r="28" spans="1:20" s="44" customFormat="1" ht="15.75">
      <c r="A28" s="41" t="s">
        <v>20</v>
      </c>
      <c r="B28" s="42"/>
      <c r="C28" s="43"/>
      <c r="D28" s="43"/>
      <c r="E28" s="43"/>
      <c r="F28" s="41"/>
      <c r="G28" s="41"/>
      <c r="I28" s="41" t="s">
        <v>125</v>
      </c>
      <c r="T28" s="43"/>
    </row>
    <row r="29" spans="1:20" ht="15.75">
      <c r="A29" s="138"/>
      <c r="B29" s="140"/>
      <c r="C29" s="139"/>
      <c r="D29" s="139"/>
      <c r="E29" s="139"/>
      <c r="F29" s="139"/>
      <c r="G29" s="139"/>
      <c r="H29" s="138"/>
      <c r="O29" s="24"/>
      <c r="P29" s="139"/>
    </row>
    <row r="30" spans="1:20" customFormat="1" ht="15"/>
    <row r="31" spans="1:20" ht="15" customHeight="1">
      <c r="A31" s="215" t="s">
        <v>2</v>
      </c>
      <c r="B31" s="140"/>
      <c r="C31" s="139"/>
      <c r="D31" s="139"/>
      <c r="E31" s="139"/>
      <c r="F31" s="139"/>
      <c r="G31" s="139"/>
      <c r="H31" s="138"/>
      <c r="O31" s="24"/>
      <c r="P31" s="139"/>
    </row>
    <row r="32" spans="1:20" ht="18">
      <c r="A32" s="33" t="s">
        <v>40</v>
      </c>
      <c r="B32" s="140"/>
      <c r="C32" s="139"/>
      <c r="D32" s="139"/>
      <c r="E32" s="139"/>
      <c r="F32" s="139"/>
      <c r="G32" s="139"/>
      <c r="H32" s="138"/>
      <c r="O32" s="24"/>
      <c r="P32" s="139"/>
    </row>
    <row r="33" spans="1:16" ht="15.75">
      <c r="A33" s="150" t="s">
        <v>41</v>
      </c>
      <c r="B33" s="140"/>
      <c r="C33" s="139"/>
      <c r="D33" s="139"/>
      <c r="E33" s="139"/>
      <c r="F33" s="139"/>
      <c r="G33" s="139"/>
      <c r="H33" s="138"/>
      <c r="O33" s="24"/>
      <c r="P33" s="139"/>
    </row>
    <row r="34" spans="1:16" ht="15.75">
      <c r="A34" s="150" t="s">
        <v>38</v>
      </c>
      <c r="B34" s="140"/>
      <c r="C34" s="139"/>
      <c r="D34" s="139"/>
      <c r="E34" s="139"/>
      <c r="F34" s="139"/>
      <c r="G34" s="139"/>
      <c r="H34" s="138"/>
      <c r="O34" s="24"/>
      <c r="P34" s="139"/>
    </row>
    <row r="35" spans="1:16" ht="15.75">
      <c r="A35" s="49" t="s">
        <v>252</v>
      </c>
      <c r="B35" s="140"/>
      <c r="C35" s="139"/>
      <c r="D35" s="139"/>
      <c r="E35" s="139"/>
      <c r="F35" s="139"/>
      <c r="G35" s="139"/>
      <c r="H35" s="138"/>
      <c r="O35" s="24"/>
      <c r="P35" s="139"/>
    </row>
    <row r="36" spans="1:16" ht="15.75">
      <c r="A36" s="138"/>
      <c r="B36" s="140"/>
      <c r="C36" s="139"/>
      <c r="D36" s="139"/>
      <c r="E36" s="139"/>
      <c r="F36" s="139"/>
      <c r="G36" s="139"/>
      <c r="H36" s="138"/>
      <c r="O36" s="24"/>
      <c r="P36" s="139"/>
    </row>
    <row r="37" spans="1:16" ht="15.75">
      <c r="A37" s="138"/>
      <c r="B37" s="140"/>
      <c r="C37" s="139"/>
      <c r="D37" s="139"/>
      <c r="E37" s="139"/>
      <c r="F37" s="139"/>
      <c r="G37" s="139"/>
      <c r="H37" s="138"/>
      <c r="O37" s="24"/>
      <c r="P37" s="139"/>
    </row>
    <row r="38" spans="1:16">
      <c r="B38" s="152"/>
      <c r="C38" s="151"/>
      <c r="D38" s="151"/>
      <c r="E38" s="26"/>
      <c r="G38" s="153"/>
      <c r="O38" s="24"/>
      <c r="P38" s="24"/>
    </row>
    <row r="39" spans="1:16">
      <c r="B39" s="29"/>
      <c r="G39" s="153"/>
      <c r="O39" s="24"/>
      <c r="P39" s="24"/>
    </row>
  </sheetData>
  <customSheetViews>
    <customSheetView guid="{1944FED4-C122-439C-B777-32A9B03BE781}" topLeftCell="A3">
      <selection activeCell="F37" sqref="F37"/>
      <pageMargins left="0.7" right="0.7" top="0.75" bottom="0.75" header="0.3" footer="0.3"/>
      <pageSetup orientation="portrait" horizontalDpi="200" verticalDpi="200" r:id="rId1"/>
    </customSheetView>
    <customSheetView guid="{319ECC9D-8532-44B1-B861-16C3520A4C44}" topLeftCell="A3">
      <selection activeCell="F37" sqref="F37"/>
      <pageMargins left="0.7" right="0.7" top="0.75" bottom="0.75" header="0.3" footer="0.3"/>
      <pageSetup orientation="portrait" horizontalDpi="200" verticalDpi="200" r:id="rId2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3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4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6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7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8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9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0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1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2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3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4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5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6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17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18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19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20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21"/>
    </customSheetView>
    <customSheetView guid="{2D64A94D-C66C-4FD3-8201-7F642E1B0F95}" topLeftCell="A3">
      <selection activeCell="F37" sqref="F37"/>
      <pageMargins left="0.7" right="0.7" top="0.75" bottom="0.75" header="0.3" footer="0.3"/>
      <pageSetup orientation="portrait" horizontalDpi="200" verticalDpi="200" r:id="rId22"/>
    </customSheetView>
  </customSheetViews>
  <mergeCells count="13">
    <mergeCell ref="A2:P2"/>
    <mergeCell ref="A3:P3"/>
    <mergeCell ref="M7:N7"/>
    <mergeCell ref="J5:O5"/>
    <mergeCell ref="A7:A10"/>
    <mergeCell ref="B7:B10"/>
    <mergeCell ref="C7:D7"/>
    <mergeCell ref="E7:F7"/>
    <mergeCell ref="G7:G10"/>
    <mergeCell ref="H7:H10"/>
    <mergeCell ref="I7:J7"/>
    <mergeCell ref="O7:P7"/>
    <mergeCell ref="K7:L7"/>
  </mergeCells>
  <hyperlinks>
    <hyperlink ref="A5" display="BACK TO MENU" xr:uid="{00000000-0004-0000-0800-000000000000}"/>
  </hyperlinks>
  <pageMargins left="0.7" right="0.7" top="0.75" bottom="0.75" header="0.3" footer="0.3"/>
  <pageSetup orientation="portrait" horizontalDpi="200" verticalDpi="200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MENU </vt:lpstr>
      <vt:lpstr>LGB DIRECT (SEA)</vt:lpstr>
      <vt:lpstr>LGB VIA HKG (SEA)</vt:lpstr>
      <vt:lpstr>LAS -OAK DIRECT (SEA2)</vt:lpstr>
      <vt:lpstr>USEC DIRECT (AWE6) </vt:lpstr>
      <vt:lpstr>USEC DIRECT (AWE5)</vt:lpstr>
      <vt:lpstr>USEC DIRECT (AWE4)</vt:lpstr>
      <vt:lpstr>BALTIMORE VIA HKG (AWE3)</vt:lpstr>
      <vt:lpstr>USEC VIA SHA (AWE2)</vt:lpstr>
      <vt:lpstr>BOSTON VIA SHA (AWE1)</vt:lpstr>
      <vt:lpstr>CANADA TS (CPNW)</vt:lpstr>
      <vt:lpstr>SEA-VAN VIA HKG (OPNW)</vt:lpstr>
      <vt:lpstr>SEA-VAN VIA SHA (MPNW)</vt:lpstr>
      <vt:lpstr>TACOMA VIA YTN (EPNW)</vt:lpstr>
      <vt:lpstr>GULF VIA XMN (GME)</vt:lpstr>
      <vt:lpstr>GULF VIA SHA-HKG (GME2)</vt:lpstr>
      <vt:lpstr>Sheet1</vt:lpstr>
      <vt:lpstr>'BOSTON VIA SHA (AWE1)'!Print_Area</vt:lpstr>
      <vt:lpstr>'GULF VIA XMN (GME)'!Print_Area</vt:lpstr>
      <vt:lpstr>'LAS -OAK DIRECT (SEA2)'!Print_Area</vt:lpstr>
      <vt:lpstr>'LGB DIRECT (SEA)'!Print_Area</vt:lpstr>
      <vt:lpstr>'LGB VIA HKG (SEA)'!Print_Area</vt:lpstr>
      <vt:lpstr>'SEA-VAN VIA HKG (OPNW)'!Print_Area</vt:lpstr>
      <vt:lpstr>'USEC DIRECT (AWE6) 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Dang Quang Tuan (VN)</cp:lastModifiedBy>
  <cp:lastPrinted>2019-11-29T09:09:26Z</cp:lastPrinted>
  <dcterms:created xsi:type="dcterms:W3CDTF">1999-08-17T08:14:37Z</dcterms:created>
  <dcterms:modified xsi:type="dcterms:W3CDTF">2021-07-21T01:06:36Z</dcterms:modified>
</cp:coreProperties>
</file>